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xr:revisionPtr revIDLastSave="0" documentId="13_ncr:1_{E7F98EF9-FFB4-4BCE-A8A6-3A5D617704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สรุปผลงานผลเบิกจ่าย" sheetId="3" r:id="rId1"/>
  </sheets>
  <definedNames>
    <definedName name="_xlnm.Print_Titles" localSheetId="0">สรุปผลงานผลเบิกจ่าย!$3:$5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2" i="3" l="1"/>
  <c r="E121" i="3"/>
  <c r="E120" i="3"/>
  <c r="E119" i="3"/>
  <c r="E118" i="3"/>
  <c r="E117" i="3"/>
  <c r="E116" i="3"/>
  <c r="D114" i="3"/>
  <c r="D123" i="3"/>
  <c r="E175" i="3"/>
  <c r="E167" i="3"/>
  <c r="E166" i="3"/>
  <c r="E165" i="3"/>
  <c r="E164" i="3"/>
  <c r="E147" i="3"/>
  <c r="E146" i="3"/>
  <c r="E145" i="3"/>
  <c r="E144" i="3"/>
  <c r="E133" i="3"/>
  <c r="E135" i="3"/>
  <c r="E132" i="3"/>
  <c r="E131" i="3"/>
  <c r="E130" i="3"/>
  <c r="E128" i="3"/>
  <c r="E127" i="3"/>
  <c r="E104" i="3"/>
  <c r="E103" i="3"/>
  <c r="E91" i="3"/>
  <c r="E90" i="3"/>
  <c r="D84" i="3"/>
  <c r="E93" i="3"/>
  <c r="E94" i="3"/>
  <c r="G39" i="3" l="1"/>
  <c r="G36" i="3"/>
  <c r="G114" i="3"/>
  <c r="G79" i="3"/>
  <c r="G60" i="3"/>
  <c r="D140" i="3"/>
  <c r="E102" i="3" l="1"/>
  <c r="D148" i="3" l="1"/>
  <c r="D60" i="3"/>
  <c r="K159" i="3"/>
  <c r="K155" i="3"/>
  <c r="K152" i="3"/>
  <c r="D160" i="3"/>
  <c r="D159" i="3"/>
  <c r="E163" i="3"/>
  <c r="E162" i="3"/>
  <c r="E150" i="3"/>
  <c r="E138" i="3"/>
  <c r="E113" i="3"/>
  <c r="E112" i="3"/>
  <c r="E111" i="3"/>
  <c r="E110" i="3"/>
  <c r="E109" i="3"/>
  <c r="E108" i="3"/>
  <c r="E107" i="3"/>
  <c r="E101" i="3"/>
  <c r="E98" i="3"/>
  <c r="E83" i="3"/>
  <c r="E82" i="3"/>
  <c r="E81" i="3"/>
  <c r="E78" i="3"/>
  <c r="E76" i="3"/>
  <c r="E74" i="3"/>
  <c r="E70" i="3"/>
  <c r="E69" i="3"/>
  <c r="E72" i="3"/>
  <c r="E71" i="3"/>
  <c r="E68" i="3"/>
  <c r="E67" i="3"/>
  <c r="E38" i="3"/>
  <c r="E28" i="3"/>
  <c r="E27" i="3"/>
  <c r="C177" i="3" l="1"/>
  <c r="D177" i="3"/>
  <c r="B177" i="3"/>
  <c r="C173" i="3"/>
  <c r="D173" i="3"/>
  <c r="B173" i="3"/>
  <c r="C169" i="3"/>
  <c r="D169" i="3"/>
  <c r="B169" i="3"/>
  <c r="E160" i="3"/>
  <c r="E159" i="3"/>
  <c r="E157" i="3"/>
  <c r="C155" i="3"/>
  <c r="D155" i="3"/>
  <c r="B155" i="3"/>
  <c r="C152" i="3"/>
  <c r="D152" i="3"/>
  <c r="B152" i="3"/>
  <c r="C148" i="3"/>
  <c r="B148" i="3"/>
  <c r="C140" i="3"/>
  <c r="B140" i="3"/>
  <c r="E134" i="3"/>
  <c r="E125" i="3"/>
  <c r="D136" i="3"/>
  <c r="C136" i="3"/>
  <c r="C123" i="3"/>
  <c r="C114" i="3"/>
  <c r="C56" i="3"/>
  <c r="D56" i="3"/>
  <c r="C84" i="3"/>
  <c r="D79" i="3"/>
  <c r="C79" i="3"/>
  <c r="E63" i="3"/>
  <c r="E62" i="3"/>
  <c r="D64" i="3"/>
  <c r="C64" i="3"/>
  <c r="C60" i="3"/>
  <c r="E55" i="3"/>
  <c r="E51" i="3"/>
  <c r="E50" i="3"/>
  <c r="D53" i="3"/>
  <c r="C53" i="3"/>
  <c r="D48" i="3"/>
  <c r="C48" i="3"/>
  <c r="E46" i="3"/>
  <c r="E42" i="3"/>
  <c r="E41" i="3"/>
  <c r="D44" i="3"/>
  <c r="C44" i="3"/>
  <c r="D31" i="3"/>
  <c r="E31" i="3" s="1"/>
  <c r="D30" i="3"/>
  <c r="E30" i="3" s="1"/>
  <c r="D36" i="3"/>
  <c r="C36" i="3"/>
  <c r="D39" i="3"/>
  <c r="C39" i="3"/>
  <c r="C18" i="3"/>
  <c r="D18" i="3"/>
  <c r="B18" i="3"/>
  <c r="E22" i="3"/>
  <c r="E21" i="3"/>
  <c r="C25" i="3"/>
  <c r="D25" i="3"/>
  <c r="B25" i="3"/>
  <c r="C24" i="3"/>
  <c r="D24" i="3"/>
  <c r="B24" i="3"/>
  <c r="D14" i="3"/>
  <c r="C14" i="3"/>
  <c r="B14" i="3"/>
  <c r="E12" i="3"/>
  <c r="E11" i="3"/>
  <c r="D9" i="3"/>
  <c r="D8" i="3"/>
  <c r="C9" i="3"/>
  <c r="C8" i="3"/>
  <c r="E114" i="3" l="1"/>
  <c r="E44" i="3"/>
  <c r="E155" i="3"/>
  <c r="E18" i="3"/>
  <c r="E140" i="3"/>
  <c r="E14" i="3"/>
  <c r="E48" i="3"/>
  <c r="E36" i="3"/>
  <c r="E123" i="3"/>
  <c r="E136" i="3"/>
  <c r="E39" i="3"/>
  <c r="E60" i="3"/>
  <c r="E79" i="3"/>
  <c r="E148" i="3"/>
  <c r="E152" i="3"/>
  <c r="E24" i="3"/>
  <c r="E53" i="3"/>
  <c r="E64" i="3"/>
  <c r="E84" i="3"/>
  <c r="E173" i="3"/>
  <c r="E25" i="3"/>
  <c r="E169" i="3"/>
  <c r="E177" i="3"/>
  <c r="E9" i="3"/>
  <c r="E56" i="3"/>
  <c r="E8" i="3"/>
  <c r="K14" i="3" l="1"/>
  <c r="K148" i="3"/>
  <c r="K140" i="3"/>
  <c r="K136" i="3"/>
  <c r="K114" i="3"/>
  <c r="K105" i="3"/>
  <c r="K96" i="3"/>
  <c r="K84" i="3"/>
  <c r="K79" i="3"/>
  <c r="K64" i="3"/>
  <c r="K56" i="3"/>
  <c r="K53" i="3"/>
  <c r="K48" i="3"/>
  <c r="K39" i="3"/>
  <c r="K36" i="3"/>
  <c r="K30" i="3"/>
  <c r="K24" i="3"/>
  <c r="K18" i="3"/>
  <c r="K8" i="3"/>
  <c r="H184" i="3"/>
  <c r="H182" i="3"/>
  <c r="H181" i="3"/>
  <c r="H177" i="3"/>
  <c r="H173" i="3"/>
  <c r="H169" i="3"/>
  <c r="H159" i="3"/>
  <c r="H155" i="3"/>
  <c r="H152" i="3"/>
  <c r="H148" i="3"/>
  <c r="H140" i="3"/>
  <c r="H136" i="3"/>
  <c r="H123" i="3"/>
  <c r="H114" i="3"/>
  <c r="H79" i="3"/>
  <c r="H64" i="3"/>
  <c r="H60" i="3"/>
  <c r="H53" i="3"/>
  <c r="H48" i="3"/>
  <c r="H44" i="3"/>
  <c r="H39" i="3"/>
  <c r="H36" i="3"/>
  <c r="H30" i="3"/>
  <c r="H24" i="3"/>
  <c r="H18" i="3"/>
  <c r="H14" i="3"/>
  <c r="H8" i="3"/>
  <c r="G6" i="3"/>
  <c r="F6" i="3"/>
  <c r="J95" i="3"/>
  <c r="J6" i="3" s="1"/>
  <c r="I95" i="3"/>
  <c r="I6" i="3" s="1"/>
  <c r="E59" i="3"/>
  <c r="E58" i="3"/>
  <c r="E100" i="3"/>
  <c r="E99" i="3"/>
  <c r="E154" i="3"/>
  <c r="E143" i="3"/>
  <c r="E34" i="3"/>
  <c r="E33" i="3"/>
  <c r="E20" i="3"/>
  <c r="K6" i="3" l="1"/>
  <c r="K95" i="3"/>
  <c r="H6" i="3"/>
</calcChain>
</file>

<file path=xl/sharedStrings.xml><?xml version="1.0" encoding="utf-8"?>
<sst xmlns="http://schemas.openxmlformats.org/spreadsheetml/2006/main" count="942" uniqueCount="154">
  <si>
    <t>แผนงาน/โครงการ/กิจกรรม</t>
  </si>
  <si>
    <t>หน่วย</t>
  </si>
  <si>
    <t>งบประมาณตาม พรบ.</t>
  </si>
  <si>
    <t>งบประมาณกองทุนฯ</t>
  </si>
  <si>
    <t>แผนงาน</t>
  </si>
  <si>
    <t>ผลงาน</t>
  </si>
  <si>
    <t>ร้อยละ</t>
  </si>
  <si>
    <t>บาท</t>
  </si>
  <si>
    <t>ผลการเบิกจ่าย</t>
  </si>
  <si>
    <t/>
  </si>
  <si>
    <t>โครงการพัฒนาเกษตรกรรมยั่งยืน</t>
  </si>
  <si>
    <t>ขั้นตอนการดำเนินงาน</t>
  </si>
  <si>
    <t>โครงการระบบส่งเสริมเกษตรแบบแปลงใหญ่</t>
  </si>
  <si>
    <t>โครงการยกระดับคุณภาพมาตรฐานสินค้าเกษตร</t>
  </si>
  <si>
    <t>ราย</t>
  </si>
  <si>
    <t>โครงการยกระดับศักยภาพการพัฒนาสินค้าเกษตรชีวภาพ</t>
  </si>
  <si>
    <t>โครงการพัฒนาธุรกิจชุมชน</t>
  </si>
  <si>
    <t>โครงการจัดที่ดินเพื่อเกษตรกรรม</t>
  </si>
  <si>
    <t>ตำบล</t>
  </si>
  <si>
    <t>ไร่</t>
  </si>
  <si>
    <t>เรื่อง</t>
  </si>
  <si>
    <t>แห่ง</t>
  </si>
  <si>
    <t>แปลง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</si>
  <si>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</si>
  <si>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โครงการส่งเสริมการดำเนินงานอันเนื่องมาจากพระราชดำริ</t>
  </si>
  <si>
    <t>โครงการพัฒนาผู้แทนเกษตรกร</t>
  </si>
  <si>
    <t>โครงการพัฒนาเกษตรกรปราดเปรื่อง (Smart Farmer)</t>
  </si>
  <si>
    <t>โครงการส่งเสริมและพัฒนาอาชีพเพื่อแก้ไขปัญหาที่ดินทำกินของเกษตรกร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</si>
  <si>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</si>
  <si>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โครงการลดการเผาวัสดุเหลือใช้ทางการเกษตรในเขตปฏิรูปที่ดิน</t>
  </si>
  <si>
    <t xml:space="preserve">   สนับสนุนปัจจัยการผลิต</t>
  </si>
  <si>
    <t xml:space="preserve">   พื้นที่ที่ได้รับการส่งเสริมและเฝ้าระวังให้มีการลดการเผา</t>
  </si>
  <si>
    <t xml:space="preserve">   รวมอบรมเกษตรกร (นับผลงานเมื่ออบรมครบทั้ง 2 หลักสูตร)</t>
  </si>
  <si>
    <t>โครงการพัฒนาแหล่งน้ำและระบบกระจายน้ำในเขตปฏิรูปที่ดิน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</si>
  <si>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</si>
  <si>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</si>
  <si>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</si>
  <si>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</si>
  <si>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 xml:space="preserve">   ขุดสระน้ำพร้อมระบบส่งน้ำ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</si>
  <si>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</si>
  <si>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</si>
  <si>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งบประมาณได้รับ</t>
  </si>
  <si>
    <t>งบประมาณอนุมัติ</t>
  </si>
  <si>
    <t>กลุ่ม</t>
  </si>
  <si>
    <t>พื้นที่</t>
  </si>
  <si>
    <t>ฉบับ</t>
  </si>
  <si>
    <t xml:space="preserve">   การวางโครงหมุดหลักฐานแผนที่และปักหลักเขต</t>
  </si>
  <si>
    <t xml:space="preserve">   จัดทำแผนที่แนบท้ายพระราชกฤษฎีกาในพื้นที่ ส.ป.ก.</t>
  </si>
  <si>
    <t xml:space="preserve">   ประสาน/สำรวจพื้นที่/ประสานหน่วยงานที่เกี่ยวข้อง</t>
  </si>
  <si>
    <t xml:space="preserve">   สำรวจรังวัดด้วยระบบโครงข่ายดาวเทียมแบบจลน์ RTK GNSS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</si>
  <si>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</si>
  <si>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</si>
  <si>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</si>
  <si>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</si>
  <si>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</si>
  <si>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</si>
  <si>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</si>
  <si>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</si>
  <si>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</si>
  <si>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</si>
  <si>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 xml:space="preserve">   การจัดทำเขตที่ดินชุมชน (วงรอบชุมชนใหม่)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</si>
  <si>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</si>
  <si>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</si>
  <si>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กิจการสาธารณูปโภค/กิจการตามกฎกระทรวง - หนังสืออนุญาต</t>
  </si>
  <si>
    <t>ชุมชน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</si>
  <si>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</si>
  <si>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</si>
  <si>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1. กิจกรรมพัฒนาเกษตรกรรมยั่งยืนในเขตปฏิรูปที่ดิน</t>
  </si>
  <si>
    <t>5. กิจกรรมพัฒนาธุรกิจชุมชนในเขตปฏิรูปที่ดิน</t>
  </si>
  <si>
    <t>2. กิจกรรมตรวจรับรองสินค้าเกษตรในเขตปฏิรูปที่ดินตามมาตรฐาน GAP</t>
  </si>
  <si>
    <t>3. กิจกรรมยกระดับศักยภาพการพัฒนาสินค้าเกษตรชีวภาพ</t>
  </si>
  <si>
    <t>4. กิจกรรมส่งเสริมการเกษตรแบบแปลงใหญ่</t>
  </si>
  <si>
    <t>6. กิจกรรมพัฒนาตามแนวทางพระราชดำริ</t>
  </si>
  <si>
    <t>7. กิจกรรมพัฒนาและส่งเสริมศิลปหัตถกรรม</t>
  </si>
  <si>
    <t>8. กิจกรรมพัฒนาผู้แทนเกษตรกรในเขตปฏิรูปที่ดิน</t>
  </si>
  <si>
    <t>9. กิจกรรมพัฒนาเกษตรกรปราดเปรื่องในเขตปฏิรูปที่ดิน</t>
  </si>
  <si>
    <t>10. กิจกรรมแผนที่แปลงที่ดินตามมาตรฐาน RTK GNSS Network</t>
  </si>
  <si>
    <t>11. กิจกรรมตรวจสอบมาตรฐานการสำรวจรังวัดและจัดทำระวางแผนที่ ตามระเบียบ กมร.</t>
  </si>
  <si>
    <t>12. กิจกรรมศูนย์บริการประชาชน</t>
  </si>
  <si>
    <t>13. กิจกรรมตรวจสอบที่ดิน</t>
  </si>
  <si>
    <t>14. กิจกรรมจัดที่ดิน (ที่เกษตรกรรม)</t>
  </si>
  <si>
    <t>15. กิจกรรมจัดที่ดินชุมชน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</si>
  <si>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</si>
  <si>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</si>
  <si>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 16.2 บริหารจัดการที่ดินเอกชน (7 กิจกรรม)</t>
  </si>
  <si>
    <t>17. กิจกรรมสำรวจและออกแบบโครงสร้างพื้นฐานในเขตปฏิรูปที่ดิน</t>
  </si>
  <si>
    <t>18. กิจกรรมปรับปรุงหนังสืออนุญาตให้เข้าทำประโยชน์ในเขตปฏิรูปที่ดิน (ส.ป.ก.4-01) เป็นโฉนดเพื่อการเกษตร</t>
  </si>
  <si>
    <t>19. กิจกรรมการดำเนินงานตามกระบวนการอุทธรณ์คำสั่งทางปกครองในการปฏิรูปที่ดิน</t>
  </si>
  <si>
    <t>21. กิจกรรมบริหารจัดการพื้นที่ที่ดินแปลงรวม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</si>
  <si>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</si>
  <si>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>23. กิจกรรมสำรวจวางโครงหมุดหลักฐานแผนที่และปักหลักเขต</t>
  </si>
  <si>
    <t>24. กิจกรรมลดการเผาวัสดุเหลือใช้ทางการเกษตรในเขตปฏิรูปที่ดิน</t>
  </si>
  <si>
    <t>25. กิจกรรมพัฒนาแหล่งน้ำและระบบกระจายน้ำในเขตปฏิรูปที่ดิน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</si>
  <si>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</si>
  <si>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>27. กิจกรรมขุดสระน้ำพร้อมระบบส่งน้ำ</t>
  </si>
  <si>
    <t>รายการค่าใช้จ่ายบุคลากรภาครัฐ</t>
  </si>
  <si>
    <t>กิจกรรมบริหารจัดการ</t>
  </si>
  <si>
    <t>ผลผลิตด้านการปฏิรูปที่ดินเพื่อเกษตรกรรม</t>
  </si>
  <si>
    <t>รายงานสรุปภาพรวมผลการดำเนินงาน - ผลการใช้จ่ายงบประมาณ ประจำปีงบประมาณ 2568</t>
  </si>
  <si>
    <t>ผลการใช้จ่าย</t>
  </si>
  <si>
    <t>รวมทั้งสิ้น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</si>
  <si>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</si>
  <si>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</si>
  <si>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 xml:space="preserve">   อบรมกลุ่มเกษตรกร</t>
  </si>
  <si>
    <t xml:space="preserve">   จัดทำโรงอบพลังงานแสงอาทิตย์</t>
  </si>
  <si>
    <t xml:space="preserve">   อบรมวิสาหกิจชุมชน สหกรณ์การเกษตร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</si>
  <si>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</si>
  <si>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</si>
  <si>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 xml:space="preserve">   อบรมผู้แทนเกษตรกร</t>
  </si>
  <si>
    <t xml:space="preserve">   จำนวนผู้รับบริการ</t>
  </si>
  <si>
    <t xml:space="preserve">   จำนวนตำบลที่ออก Mobile Unit</t>
  </si>
  <si>
    <t xml:space="preserve">   รังวัด</t>
  </si>
  <si>
    <t xml:space="preserve">   สอบสวนสิทธิ</t>
  </si>
  <si>
    <t xml:space="preserve">   มอบ ส.ป.ก.4-01</t>
  </si>
  <si>
    <t xml:space="preserve">   กรณีปกติ</t>
  </si>
  <si>
    <t xml:space="preserve">   กรณีผิดปกติ</t>
  </si>
  <si>
    <t xml:space="preserve">   การใช้ที่ดินผิดวัตถุประสงค์ตรวจโดยภาพถ่ายทางอากาศ/ดาวเทียม (สผส.ตรวจ)</t>
  </si>
  <si>
    <t xml:space="preserve">        สรุปผลการตรวจสอบ</t>
  </si>
  <si>
    <t xml:space="preserve">        สรุปผลการตรวจสอบการถือครอง</t>
  </si>
  <si>
    <t xml:space="preserve">        สรุปผลการพิจารณาของอนุกรรมการกลั่นกรองฯ</t>
  </si>
  <si>
    <t xml:space="preserve">        ผลการลงพื้นที่หาข้อมูลเบื้องต้นจากผู้ที่น่าเชื่อถือได้</t>
  </si>
  <si>
    <t xml:space="preserve">    การใช้ที่ดินผิดวัตถุประสงค์ตรวจโดยภาพถ่ายทางอากาศ/ดาวเทียม (ส.ป.ก.จังหวัด ตรวจ)</t>
  </si>
  <si>
    <t xml:space="preserve">   รับคำเสนอขาย/ตรวจสอบความถูกต้องหนังสือแสดงสิทธิในที่ดิน</t>
  </si>
  <si>
    <t>แผนงาน-ผลงาน</t>
  </si>
  <si>
    <t xml:space="preserve">   ตรวจสอบสภาพพื้นที่ แปลงที่ดิน การทำประโยชน์/ต่อรองราคา</t>
  </si>
  <si>
    <t>ข้อมูล ณ วันที่ 15 กุมภาพันธ์ 2568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</si>
  <si>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</si>
  <si>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</si>
  <si>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</si>
  <si>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     - หนังสืออนุญาต (ส.ป.ก.4-31 ก./ส.ป.ก. 4-145)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</si>
  <si>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</si>
  <si>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</si>
  <si>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ยื่นคำขอ (Link ServiceCenter)</t>
  </si>
  <si>
    <t xml:space="preserve">   จัดทำประกาศ (Link ServiceCenter)</t>
  </si>
  <si>
    <t xml:space="preserve">   จัดทำโฉนดเพื่อการเกษตรแล้วเสร็จ (Link ALRO Land Online)</t>
  </si>
  <si>
    <r>
      <t xml:space="preserve">   ตรวจแปลง </t>
    </r>
    <r>
      <rPr>
        <sz val="16"/>
        <color rgb="FF000000"/>
        <rFont val="TH Sarabun New"/>
      </rPr>
      <t>(Link ServiceCenter)</t>
    </r>
  </si>
  <si>
    <r>
      <t xml:space="preserve">   ตรวจเกษตรกร </t>
    </r>
    <r>
      <rPr>
        <sz val="16"/>
        <color rgb="FF000000"/>
        <rFont val="TH Sarabun New"/>
      </rPr>
      <t>(Link ServiceCenter)</t>
    </r>
  </si>
  <si>
    <t xml:space="preserve">       - ผ่าน</t>
  </si>
  <si>
    <t xml:space="preserve">       - ไม่ผ่าน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</si>
  <si>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</si>
  <si>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</si>
  <si>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</si>
  <si>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1 การจัดทำสรุปและทบทวนแผนชุมชน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</si>
  <si>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</si>
  <si>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</si>
  <si>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 xml:space="preserve">   ครัวเรือนเกษตรได้รับประโยชน์จากการลดการเผาในพื้นที่เกษตรกรรม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</si>
  <si>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</si>
  <si>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</si>
  <si>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</si>
  <si>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</si>
  <si>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</si>
  <si>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</si>
  <si>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</si>
  <si>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กม.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</si>
</sst>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ß&quot;* #,##0_-;\-&quot;ß&quot;* #,##0_-;_-&quot;ß&quot;* &quot;-&quot;_-;_-@_-"/>
    <numFmt numFmtId="165" formatCode="_-* #,##0_-;\-* #,##0_-;_-* &quot;-&quot;_-;_-@_-"/>
    <numFmt numFmtId="166" formatCode="_-&quot;ß&quot;* #,##0.00_-;\-&quot;ß&quot;* #,##0.00_-;_-&quot;ß&quot;* &quot;-&quot;??_-;_-@_-"/>
    <numFmt numFmtId="167" formatCode="_-* #,##0.00_-;\-* #,##0.00_-;_-* &quot;-&quot;??_-;_-@_-"/>
    <numFmt numFmtId="168" formatCode="[$-101007F]#,##0.00;\-#,##0.00"/>
    <numFmt numFmtId="169" formatCode="[$-1010000]#,##0.00;\-#,##0.00"/>
    <numFmt numFmtId="170" formatCode="[$-1010000]#,##0;\-#,##0.00"/>
    <numFmt numFmtId="171" formatCode="_-* #,##0_-;\-* #,##0.00_-;_-* &quot;-&quot;??_-;_-@_-"/>
    <numFmt numFmtId="172" formatCode="_-* #,##0_-;\-* #,##0_-;_-* &quot;-&quot;??_-;_-@_-"/>
    <numFmt numFmtId="173" formatCode="_-* #,##0.00_-;\-* #,##0.000_-;_-* &quot;-&quot;??_-;_-@_-"/>
    <numFmt numFmtId="174" formatCode="_-* #,##0.00_-;\-* #,##0.0000_-;_-* &quot;-&quot;??_-;_-@_-"/>
  </numFmts>
  <fonts count="16">
    <font>
      <sz val="11"/>
      <color rgb="FF000000"/>
      <name val="DejaVu Sans"/>
      <family val="2"/>
    </font>
    <font>
      <sz val="10"/>
      <name val="Arial"/>
      <family val="2"/>
    </font>
    <font>
      <u/>
      <sz val="11"/>
      <color rgb="FF0000FF"/>
      <name val="DejaVu Sans"/>
      <family val="2"/>
    </font>
    <font>
      <b/>
      <sz val="20"/>
      <color rgb="FF000000"/>
      <name val="TH Sarabun New"/>
      <family val="2"/>
    </font>
    <font>
      <sz val="11"/>
      <color rgb="FF000000"/>
      <name val="TH Sarabun New"/>
      <family val="2"/>
    </font>
    <font>
      <b/>
      <sz val="11"/>
      <color rgb="FF000000"/>
      <name val="TH Sarabun New"/>
      <family val="2"/>
    </font>
    <font>
      <sz val="16"/>
      <color rgb="FF000000"/>
      <name val="TH Sarabun New"/>
      <family val="2"/>
    </font>
    <font>
      <b/>
      <sz val="16"/>
      <color theme="0"/>
      <name val="TH Sarabun New"/>
      <family val="2"/>
    </font>
    <font>
      <b/>
      <sz val="16"/>
      <color rgb="FF000000"/>
      <name val="TH Sarabun New"/>
      <family val="2"/>
    </font>
    <font>
      <u/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4"/>
      <color rgb="FF000000"/>
      <name val="TH Sarabun New"/>
      <family val="2"/>
    </font>
    <font>
      <sz val="11"/>
      <name val="TH Sarabun New"/>
      <family val="2"/>
    </font>
    <font>
      <b/>
      <sz val="16"/>
      <color rgb="FF000000"/>
      <name val="TH Sarabun New"/>
    </font>
    <font>
      <sz val="16"/>
      <color rgb="FF000000"/>
      <name val="TH Sarabun New"/>
    </font>
  </fonts>
  <fills count="12">
    <fill>
      <patternFill patternType="none"/>
    </fill>
    <fill>
      <patternFill patternType="gray125"/>
    </fill>
    <fill>
      <patternFill patternType="solid">
        <fgColor rgb="FF548135"/>
        <bgColor indexed="64"/>
      </patternFill>
    </fill>
    <fill>
      <patternFill patternType="solid">
        <fgColor rgb="FFFCFAB0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rgb="FFF1A983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AE6F6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5E2D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wrapText="1"/>
    </xf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 applyAlignment="1">
      <alignment wrapText="1" readingOrder="1"/>
    </xf>
    <xf numFmtId="0" fontId="3" fillId="0" borderId="0" xfId="0" applyFont="1" applyAlignment="1">
      <alignment wrapText="1" readingOrder="1"/>
    </xf>
    <xf numFmtId="0" fontId="4" fillId="0" borderId="0" xfId="0" applyFont="1" applyAlignment="1">
      <alignment wrapText="1" readingOrder="1"/>
    </xf>
    <xf numFmtId="0" fontId="5" fillId="0" borderId="0" xfId="0" applyFont="1" applyAlignment="1">
      <alignment wrapText="1" readingOrder="1"/>
    </xf>
    <xf numFmtId="0" fontId="8" fillId="6" borderId="1" xfId="0" applyFont="1" applyFill="1" applyBorder="1" applyAlignment="1">
      <alignment horizontal="center" vertical="center" wrapText="1" readingOrder="1"/>
    </xf>
    <xf numFmtId="0" fontId="8" fillId="7" borderId="1" xfId="0" applyFont="1" applyFill="1" applyBorder="1" applyAlignment="1">
      <alignment horizontal="center" vertical="center" wrapText="1" readingOrder="1"/>
    </xf>
    <xf numFmtId="0" fontId="8" fillId="10" borderId="1" xfId="0" applyFont="1" applyFill="1" applyBorder="1" applyAlignment="1">
      <alignment horizontal="center" vertical="center" wrapText="1" readingOrder="1"/>
    </xf>
    <xf numFmtId="0" fontId="6" fillId="10" borderId="1" xfId="0" applyFont="1" applyFill="1" applyBorder="1" applyAlignment="1">
      <alignment horizontal="center" vertical="top" wrapText="1" readingOrder="1"/>
    </xf>
    <xf numFmtId="0" fontId="6" fillId="10" borderId="1" xfId="0" applyFont="1" applyFill="1" applyBorder="1" applyAlignment="1">
      <alignment horizontal="right" vertical="center" wrapText="1" readingOrder="1"/>
    </xf>
    <xf numFmtId="168" fontId="8" fillId="10" borderId="1" xfId="0" applyNumberFormat="1" applyFont="1" applyFill="1" applyBorder="1" applyAlignment="1">
      <alignment horizontal="right" vertical="center" wrapText="1" readingOrder="1"/>
    </xf>
    <xf numFmtId="167" fontId="8" fillId="10" borderId="1" xfId="0" applyNumberFormat="1" applyFont="1" applyFill="1" applyBorder="1" applyAlignment="1">
      <alignment horizontal="right" vertical="center" wrapText="1" readingOrder="1"/>
    </xf>
    <xf numFmtId="0" fontId="8" fillId="4" borderId="2" xfId="0" applyFont="1" applyFill="1" applyBorder="1" applyAlignment="1">
      <alignment horizontal="left" vertical="top" wrapText="1" readingOrder="1"/>
    </xf>
    <xf numFmtId="0" fontId="6" fillId="4" borderId="3" xfId="0" applyFont="1" applyFill="1" applyBorder="1" applyAlignment="1">
      <alignment horizontal="center" vertical="top" wrapText="1" readingOrder="1"/>
    </xf>
    <xf numFmtId="0" fontId="6" fillId="4" borderId="3" xfId="0" applyFont="1" applyFill="1" applyBorder="1" applyAlignment="1">
      <alignment horizontal="right" vertical="center" wrapText="1" readingOrder="1"/>
    </xf>
    <xf numFmtId="168" fontId="6" fillId="4" borderId="3" xfId="0" applyNumberFormat="1" applyFont="1" applyFill="1" applyBorder="1" applyAlignment="1">
      <alignment horizontal="right" vertical="center" wrapText="1" readingOrder="1"/>
    </xf>
    <xf numFmtId="168" fontId="6" fillId="4" borderId="4" xfId="0" applyNumberFormat="1" applyFont="1" applyFill="1" applyBorder="1" applyAlignment="1">
      <alignment horizontal="right" vertical="center" wrapText="1" readingOrder="1"/>
    </xf>
    <xf numFmtId="0" fontId="6" fillId="8" borderId="1" xfId="0" applyFont="1" applyFill="1" applyBorder="1" applyAlignment="1">
      <alignment horizontal="left" vertical="top" wrapText="1" readingOrder="1"/>
    </xf>
    <xf numFmtId="0" fontId="6" fillId="8" borderId="1" xfId="0" applyFont="1" applyFill="1" applyBorder="1" applyAlignment="1">
      <alignment horizontal="center" vertical="top" wrapText="1" readingOrder="1"/>
    </xf>
    <xf numFmtId="170" fontId="6" fillId="8" borderId="1" xfId="0" applyNumberFormat="1" applyFont="1" applyFill="1" applyBorder="1" applyAlignment="1">
      <alignment horizontal="right" vertical="center" wrapText="1" readingOrder="1"/>
    </xf>
    <xf numFmtId="171" fontId="6" fillId="8" borderId="1" xfId="0" applyNumberFormat="1" applyFont="1" applyFill="1" applyBorder="1" applyAlignment="1">
      <alignment horizontal="right" vertical="center" wrapText="1" readingOrder="1"/>
    </xf>
    <xf numFmtId="167" fontId="6" fillId="8" borderId="1" xfId="0" applyNumberFormat="1" applyFont="1" applyFill="1" applyBorder="1" applyAlignment="1">
      <alignment horizontal="right" vertical="center" wrapText="1" readingOrder="1"/>
    </xf>
    <xf numFmtId="168" fontId="6" fillId="8" borderId="1" xfId="0" applyNumberFormat="1" applyFont="1" applyFill="1" applyBorder="1" applyAlignment="1">
      <alignment horizontal="right" vertical="center" wrapText="1" readingOrder="1"/>
    </xf>
    <xf numFmtId="0" fontId="9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169" fontId="6" fillId="0" borderId="1" xfId="0" applyNumberFormat="1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left" vertical="top" wrapText="1" readingOrder="1"/>
    </xf>
    <xf numFmtId="170" fontId="6" fillId="0" borderId="1" xfId="0" applyNumberFormat="1" applyFont="1" applyBorder="1" applyAlignment="1">
      <alignment horizontal="right" vertical="center" wrapText="1" readingOrder="1"/>
    </xf>
    <xf numFmtId="171" fontId="6" fillId="0" borderId="1" xfId="0" applyNumberFormat="1" applyFont="1" applyBorder="1" applyAlignment="1">
      <alignment horizontal="right" vertical="center" wrapText="1" readingOrder="1"/>
    </xf>
    <xf numFmtId="167" fontId="6" fillId="0" borderId="1" xfId="0" applyNumberFormat="1" applyFont="1" applyBorder="1" applyAlignment="1">
      <alignment horizontal="right" vertical="center" wrapText="1" readingOrder="1"/>
    </xf>
    <xf numFmtId="0" fontId="6" fillId="4" borderId="4" xfId="0" applyFont="1" applyFill="1" applyBorder="1" applyAlignment="1">
      <alignment horizontal="right" vertical="center" wrapText="1" readingOrder="1"/>
    </xf>
    <xf numFmtId="0" fontId="6" fillId="8" borderId="5" xfId="0" applyFont="1" applyFill="1" applyBorder="1" applyAlignment="1">
      <alignment vertical="top" wrapText="1" readingOrder="1"/>
    </xf>
    <xf numFmtId="168" fontId="6" fillId="8" borderId="1" xfId="0" applyNumberFormat="1" applyFont="1" applyFill="1" applyBorder="1" applyAlignment="1">
      <alignment horizontal="right" vertical="top" wrapText="1" readingOrder="1"/>
    </xf>
    <xf numFmtId="167" fontId="6" fillId="8" borderId="1" xfId="0" applyNumberFormat="1" applyFont="1" applyFill="1" applyBorder="1" applyAlignment="1">
      <alignment horizontal="right" vertical="top" wrapText="1" readingOrder="1"/>
    </xf>
    <xf numFmtId="165" fontId="6" fillId="8" borderId="1" xfId="0" applyNumberFormat="1" applyFont="1" applyFill="1" applyBorder="1" applyAlignment="1">
      <alignment horizontal="center" vertical="top" wrapText="1" readingOrder="1"/>
    </xf>
    <xf numFmtId="0" fontId="6" fillId="8" borderId="1" xfId="0" applyFont="1" applyFill="1" applyBorder="1" applyAlignment="1">
      <alignment horizontal="right" vertical="center" wrapText="1" readingOrder="1"/>
    </xf>
    <xf numFmtId="0" fontId="8" fillId="4" borderId="3" xfId="0" applyFont="1" applyFill="1" applyBorder="1" applyAlignment="1">
      <alignment horizontal="center" vertical="top" wrapText="1" readingOrder="1"/>
    </xf>
    <xf numFmtId="0" fontId="8" fillId="4" borderId="3" xfId="0" applyFont="1" applyFill="1" applyBorder="1" applyAlignment="1">
      <alignment horizontal="right" vertical="center" wrapText="1" readingOrder="1"/>
    </xf>
    <xf numFmtId="0" fontId="8" fillId="4" borderId="4" xfId="0" applyFont="1" applyFill="1" applyBorder="1" applyAlignment="1">
      <alignment horizontal="right" vertical="center" wrapText="1" readingOrder="1"/>
    </xf>
    <xf numFmtId="171" fontId="6" fillId="8" borderId="1" xfId="0" applyNumberFormat="1" applyFont="1" applyFill="1" applyBorder="1" applyAlignment="1">
      <alignment horizontal="right" vertical="top" wrapText="1" readingOrder="1"/>
    </xf>
    <xf numFmtId="3" fontId="6" fillId="0" borderId="1" xfId="0" applyNumberFormat="1" applyFont="1" applyBorder="1" applyAlignment="1">
      <alignment horizontal="right" vertical="center" wrapText="1" readingOrder="1"/>
    </xf>
    <xf numFmtId="0" fontId="6" fillId="9" borderId="1" xfId="0" applyFont="1" applyFill="1" applyBorder="1" applyAlignment="1">
      <alignment horizontal="left" vertical="top" wrapText="1" readingOrder="1"/>
    </xf>
    <xf numFmtId="0" fontId="6" fillId="9" borderId="1" xfId="0" applyFont="1" applyFill="1" applyBorder="1" applyAlignment="1">
      <alignment horizontal="center" vertical="top" wrapText="1" readingOrder="1"/>
    </xf>
    <xf numFmtId="168" fontId="6" fillId="9" borderId="1" xfId="0" applyNumberFormat="1" applyFont="1" applyFill="1" applyBorder="1" applyAlignment="1">
      <alignment horizontal="right" vertical="center" wrapText="1" readingOrder="1"/>
    </xf>
    <xf numFmtId="167" fontId="6" fillId="9" borderId="1" xfId="0" applyNumberFormat="1" applyFont="1" applyFill="1" applyBorder="1" applyAlignment="1">
      <alignment horizontal="right" vertical="center" wrapText="1" readingOrder="1"/>
    </xf>
    <xf numFmtId="170" fontId="6" fillId="0" borderId="1" xfId="0" applyNumberFormat="1" applyFont="1" applyBorder="1" applyAlignment="1">
      <alignment horizontal="right" vertical="top" wrapText="1" readingOrder="1"/>
    </xf>
    <xf numFmtId="171" fontId="6" fillId="0" borderId="1" xfId="0" applyNumberFormat="1" applyFont="1" applyBorder="1" applyAlignment="1">
      <alignment horizontal="right" vertical="top" wrapText="1" readingOrder="1"/>
    </xf>
    <xf numFmtId="167" fontId="6" fillId="0" borderId="1" xfId="0" applyNumberFormat="1" applyFont="1" applyBorder="1" applyAlignment="1">
      <alignment horizontal="right" vertical="top" wrapText="1" readingOrder="1"/>
    </xf>
    <xf numFmtId="0" fontId="6" fillId="0" borderId="1" xfId="0" applyFont="1" applyBorder="1" applyAlignment="1">
      <alignment horizontal="right" vertical="top" wrapText="1" readingOrder="1"/>
    </xf>
    <xf numFmtId="165" fontId="6" fillId="8" borderId="1" xfId="0" applyNumberFormat="1" applyFont="1" applyFill="1" applyBorder="1" applyAlignment="1">
      <alignment horizontal="right" vertical="top" wrapText="1" readingOrder="1"/>
    </xf>
    <xf numFmtId="0" fontId="6" fillId="8" borderId="1" xfId="0" applyFont="1" applyFill="1" applyBorder="1" applyAlignment="1">
      <alignment horizontal="right" vertical="top" wrapText="1" readingOrder="1"/>
    </xf>
    <xf numFmtId="167" fontId="10" fillId="8" borderId="1" xfId="0" applyNumberFormat="1" applyFont="1" applyFill="1" applyBorder="1" applyAlignment="1">
      <alignment horizontal="right" vertical="center" wrapText="1" readingOrder="1"/>
    </xf>
    <xf numFmtId="172" fontId="12" fillId="0" borderId="0" xfId="0" applyNumberFormat="1" applyFont="1" applyAlignment="1">
      <alignment wrapText="1" readingOrder="1"/>
    </xf>
    <xf numFmtId="0" fontId="8" fillId="11" borderId="1" xfId="0" applyFont="1" applyFill="1" applyBorder="1" applyAlignment="1">
      <alignment horizontal="left" vertical="top" wrapText="1" readingOrder="1"/>
    </xf>
    <xf numFmtId="0" fontId="6" fillId="11" borderId="1" xfId="0" applyFont="1" applyFill="1" applyBorder="1" applyAlignment="1">
      <alignment horizontal="center" vertical="top" wrapText="1" readingOrder="1"/>
    </xf>
    <xf numFmtId="0" fontId="6" fillId="11" borderId="1" xfId="0" applyFont="1" applyFill="1" applyBorder="1" applyAlignment="1">
      <alignment horizontal="right" vertical="center" wrapText="1" readingOrder="1"/>
    </xf>
    <xf numFmtId="170" fontId="6" fillId="11" borderId="1" xfId="0" applyNumberFormat="1" applyFont="1" applyFill="1" applyBorder="1" applyAlignment="1">
      <alignment horizontal="right" vertical="center" wrapText="1" readingOrder="1"/>
    </xf>
    <xf numFmtId="171" fontId="6" fillId="11" borderId="1" xfId="0" applyNumberFormat="1" applyFont="1" applyFill="1" applyBorder="1" applyAlignment="1">
      <alignment horizontal="right" vertical="center" wrapText="1" readingOrder="1"/>
    </xf>
    <xf numFmtId="167" fontId="6" fillId="11" borderId="1" xfId="0" applyNumberFormat="1" applyFont="1" applyFill="1" applyBorder="1" applyAlignment="1">
      <alignment horizontal="right" vertical="center" wrapText="1" readingOrder="1"/>
    </xf>
    <xf numFmtId="0" fontId="11" fillId="0" borderId="1" xfId="0" applyFont="1" applyBorder="1" applyAlignment="1">
      <alignment horizontal="right" vertical="center" wrapText="1" readingOrder="1"/>
    </xf>
    <xf numFmtId="168" fontId="10" fillId="8" borderId="1" xfId="0" applyNumberFormat="1" applyFont="1" applyFill="1" applyBorder="1" applyAlignment="1">
      <alignment horizontal="right" vertical="center" wrapText="1" readingOrder="1"/>
    </xf>
    <xf numFmtId="0" fontId="10" fillId="8" borderId="1" xfId="0" applyFont="1" applyFill="1" applyBorder="1" applyAlignment="1">
      <alignment horizontal="left" vertical="top" wrapText="1" readingOrder="1"/>
    </xf>
    <xf numFmtId="0" fontId="10" fillId="8" borderId="1" xfId="0" applyFont="1" applyFill="1" applyBorder="1" applyAlignment="1">
      <alignment horizontal="center" vertical="top" wrapText="1" readingOrder="1"/>
    </xf>
    <xf numFmtId="165" fontId="10" fillId="8" borderId="1" xfId="0" applyNumberFormat="1" applyFont="1" applyFill="1" applyBorder="1" applyAlignment="1">
      <alignment horizontal="right" vertical="center" wrapText="1" readingOrder="1"/>
    </xf>
    <xf numFmtId="167" fontId="10" fillId="8" borderId="1" xfId="0" applyNumberFormat="1" applyFont="1" applyFill="1" applyBorder="1" applyAlignment="1">
      <alignment horizontal="right" vertical="top" wrapText="1" readingOrder="1"/>
    </xf>
    <xf numFmtId="0" fontId="13" fillId="0" borderId="0" xfId="0" applyFont="1" applyAlignment="1">
      <alignment wrapText="1" readingOrder="1"/>
    </xf>
    <xf numFmtId="173" fontId="6" fillId="8" borderId="1" xfId="0" applyNumberFormat="1" applyFont="1" applyFill="1" applyBorder="1" applyAlignment="1">
      <alignment horizontal="right" vertical="top" wrapText="1" readingOrder="1"/>
    </xf>
    <xf numFmtId="0" fontId="4" fillId="0" borderId="0" xfId="0" applyFont="1" applyAlignment="1">
      <alignment vertical="top" wrapText="1" readingOrder="1"/>
    </xf>
    <xf numFmtId="172" fontId="6" fillId="8" borderId="1" xfId="0" applyNumberFormat="1" applyFont="1" applyFill="1" applyBorder="1" applyAlignment="1">
      <alignment horizontal="center" vertical="top" wrapText="1" readingOrder="1"/>
    </xf>
    <xf numFmtId="172" fontId="6" fillId="8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Border="1" applyAlignment="1">
      <alignment horizontal="right" vertical="center" wrapText="1" readingOrder="1"/>
    </xf>
    <xf numFmtId="0" fontId="14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173" fontId="6" fillId="0" borderId="1" xfId="0" applyNumberFormat="1" applyFont="1" applyBorder="1" applyAlignment="1">
      <alignment horizontal="right" vertical="center" wrapText="1" readingOrder="1"/>
    </xf>
    <xf numFmtId="174" fontId="6" fillId="0" borderId="1" xfId="0" applyNumberFormat="1" applyFont="1" applyBorder="1" applyAlignment="1">
      <alignment horizontal="right" vertical="center" wrapText="1" readingOrder="1"/>
    </xf>
    <xf numFmtId="0" fontId="15" fillId="11" borderId="1" xfId="0" applyFont="1" applyFill="1" applyBorder="1" applyAlignment="1">
      <alignment horizontal="left" vertical="top" wrapText="1" readingOrder="1"/>
    </xf>
    <xf numFmtId="171" fontId="10" fillId="0" borderId="1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left" vertical="top" wrapText="1" readingOrder="1"/>
    </xf>
    <xf numFmtId="0" fontId="8" fillId="4" borderId="3" xfId="0" applyFont="1" applyFill="1" applyBorder="1" applyAlignment="1">
      <alignment horizontal="left" vertical="top" wrapText="1" readingOrder="1"/>
    </xf>
    <xf numFmtId="0" fontId="8" fillId="4" borderId="4" xfId="0" applyFont="1" applyFill="1" applyBorder="1" applyAlignment="1">
      <alignment horizontal="left" vertical="top" wrapText="1" readingOrder="1"/>
    </xf>
    <xf numFmtId="0" fontId="6" fillId="0" borderId="0" xfId="0" applyFont="1" applyAlignment="1">
      <alignment horizontal="right" vertical="center" wrapText="1" readingOrder="1"/>
    </xf>
    <xf numFmtId="0" fontId="8" fillId="7" borderId="1" xfId="0" applyFont="1" applyFill="1" applyBorder="1" applyAlignment="1">
      <alignment horizontal="center" vertical="center" wrapText="1" readingOrder="1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Percent" xfId="1" xr:uid="{00000000-0005-0000-0000-000001000000}"/>
  </cellStyles>
  <dxfs count="0"/>
  <tableStyles count="0" defaultTableStyle="TableStyleMedium9" defaultPivotStyle="PivotStyleLight16"/>
  <colors>
    <mruColors>
      <color rgb="FFE5E2D3"/>
      <color rgb="FF006600"/>
      <color rgb="FFE7FFE7"/>
      <color rgb="FFF3FFF3"/>
      <color rgb="FFFFFFE5"/>
      <color rgb="FFFFFFCC"/>
      <color rgb="FFCCFFCC"/>
      <color rgb="FFCC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27214</xdr:rowOff>
    </xdr:from>
    <xdr:to>
      <xdr:col>0</xdr:col>
      <xdr:colOff>816428</xdr:colOff>
      <xdr:row>0</xdr:row>
      <xdr:rowOff>775607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65A39C83-0D9D-40F0-B736-A8A3AD513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5" y="27214"/>
          <a:ext cx="748393" cy="748393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F83F6-3CF9-4727-A7E1-BF6FDB721E14}">
  <sheetPr>
    <pageSetUpPr fitToPage="1"/>
  </sheetPr>
  <dimension ref="A1:M184"/>
  <sheetViews>
    <sheetView showGridLines="0" tabSelected="1" view="pageBreakPreview" zoomScale="70" zoomScaleNormal="70" zoomScaleSheetLayoutView="70" workbookViewId="0">
      <pane ySplit="6" topLeftCell="A140" activePane="bottomLeft" state="frozen"/>
      <selection pane="bottomLeft" activeCell="F120" sqref="F120"/>
    </sheetView>
  </sheetViews>
  <sheetFormatPr defaultColWidth="8.75" defaultRowHeight="15" customHeight="1"/>
  <cols>
    <col min="1" max="1" width="79.625" style="2" bestFit="1" customWidth="1"/>
    <col min="2" max="2" width="8" style="2" bestFit="1" customWidth="1"/>
    <col min="3" max="3" width="14.875" style="2" bestFit="1" customWidth="1"/>
    <col min="4" max="4" width="12.5" style="2" bestFit="1" customWidth="1"/>
    <col min="5" max="5" width="11.875" style="2" bestFit="1" customWidth="1"/>
    <col min="6" max="6" width="22.75" style="2" bestFit="1" customWidth="1"/>
    <col min="7" max="7" width="21.875" style="2" bestFit="1" customWidth="1"/>
    <col min="8" max="8" width="9.375" style="2" bestFit="1" customWidth="1"/>
    <col min="9" max="9" width="22" style="2" bestFit="1" customWidth="1"/>
    <col min="10" max="10" width="18.75" style="2" bestFit="1" customWidth="1"/>
    <col min="11" max="11" width="9.5" style="2" bestFit="1" customWidth="1"/>
    <col min="12" max="12" width="4.625" style="2" customWidth="1"/>
    <col min="13" max="13" width="14" style="2" bestFit="1" customWidth="1"/>
    <col min="14" max="16384" width="8.75" style="2"/>
  </cols>
  <sheetData>
    <row r="1" spans="1:13" s="1" customFormat="1" ht="67.5" customHeight="1">
      <c r="A1" s="77" t="s">
        <v>98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3" s="1" customFormat="1" ht="27" customHeight="1">
      <c r="A2" s="85" t="s">
        <v>125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3" ht="50.1" customHeight="1">
      <c r="A3" s="78" t="s">
        <v>0</v>
      </c>
      <c r="B3" s="78" t="s">
        <v>1</v>
      </c>
      <c r="C3" s="79" t="s">
        <v>123</v>
      </c>
      <c r="D3" s="79"/>
      <c r="E3" s="79"/>
      <c r="F3" s="80" t="s">
        <v>2</v>
      </c>
      <c r="G3" s="80"/>
      <c r="H3" s="80"/>
      <c r="I3" s="81" t="s">
        <v>3</v>
      </c>
      <c r="J3" s="81"/>
      <c r="K3" s="81"/>
    </row>
    <row r="4" spans="1:13" ht="27" customHeight="1">
      <c r="A4" s="78"/>
      <c r="B4" s="78"/>
      <c r="C4" s="79" t="s">
        <v>4</v>
      </c>
      <c r="D4" s="79" t="s">
        <v>5</v>
      </c>
      <c r="E4" s="79" t="s">
        <v>6</v>
      </c>
      <c r="F4" s="4" t="s">
        <v>41</v>
      </c>
      <c r="G4" s="86" t="s">
        <v>99</v>
      </c>
      <c r="H4" s="86"/>
      <c r="I4" s="4" t="s">
        <v>42</v>
      </c>
      <c r="J4" s="86" t="s">
        <v>8</v>
      </c>
      <c r="K4" s="86"/>
    </row>
    <row r="5" spans="1:13" ht="27" customHeight="1">
      <c r="A5" s="78"/>
      <c r="B5" s="78"/>
      <c r="C5" s="79"/>
      <c r="D5" s="79"/>
      <c r="E5" s="79"/>
      <c r="F5" s="4" t="s">
        <v>7</v>
      </c>
      <c r="G5" s="5" t="s">
        <v>7</v>
      </c>
      <c r="H5" s="4" t="s">
        <v>6</v>
      </c>
      <c r="I5" s="4" t="s">
        <v>7</v>
      </c>
      <c r="J5" s="5" t="s">
        <v>7</v>
      </c>
      <c r="K5" s="4" t="s">
        <v>6</v>
      </c>
    </row>
    <row r="6" spans="1:13" ht="27" customHeight="1">
      <c r="A6" s="6" t="s">
        <v>100</v>
      </c>
      <c r="B6" s="7" t="s">
        <v>9</v>
      </c>
      <c r="C6" s="8" t="s">
        <v>9</v>
      </c>
      <c r="D6" s="8" t="s">
        <v>9</v>
      </c>
      <c r="E6" s="8" t="s">
        <v>9</v>
      </c>
      <c r="F6" s="9">
        <f>F8+F14+F18+F24+F30+F36+F39+F44+F48+F53+F60+F64+F79+F114+F123+F136+F140+F148+F152+F155+F159+F169+F173+F177+F181+F182+F184</f>
        <v>1524851400</v>
      </c>
      <c r="G6" s="10">
        <f>G8+G14+G18+G24+G30+G36+G39+G44+G48+G53+G60+G64+G79+G114+G123+G136+G140+G148+G152+G155+G159+G169+G173+G177+G181+G182+G184</f>
        <v>584729797.61000001</v>
      </c>
      <c r="H6" s="10">
        <f>G6/F6*100</f>
        <v>38.346674148707208</v>
      </c>
      <c r="I6" s="9">
        <f>I8+I14+I18+I24+I30+I36+I39+I48+I53+I56+I64+I79+I84+I95+I114+I136+I140+I148+I152+I155+I159</f>
        <v>296271843</v>
      </c>
      <c r="J6" s="9">
        <f>J8+J14+J18+J24+J30+J36+J39+J48+J53+J56+J64+J79+J84+J95+J114+J136+J140+J148+J152+J155+J159</f>
        <v>39024746.79999999</v>
      </c>
      <c r="K6" s="9">
        <f>J6/I6*100</f>
        <v>13.171939123489365</v>
      </c>
      <c r="M6" s="52"/>
    </row>
    <row r="7" spans="1:13" ht="27" customHeight="1">
      <c r="A7" s="11" t="s">
        <v>10</v>
      </c>
      <c r="B7" s="12" t="s">
        <v>9</v>
      </c>
      <c r="C7" s="13" t="s">
        <v>9</v>
      </c>
      <c r="D7" s="13" t="s">
        <v>9</v>
      </c>
      <c r="E7" s="13" t="s">
        <v>9</v>
      </c>
      <c r="F7" s="14"/>
      <c r="G7" s="14"/>
      <c r="H7" s="14"/>
      <c r="I7" s="14"/>
      <c r="J7" s="14"/>
      <c r="K7" s="15"/>
    </row>
    <row r="8" spans="1:13" ht="27" customHeight="1">
      <c r="A8" s="16" t="s">
        <v>67</v>
      </c>
      <c r="B8" s="17" t="s">
        <v>19</v>
      </c>
      <c r="C8" s="18">
        <f>C11</f>
        <v>36000</v>
      </c>
      <c r="D8" s="19">
        <f>D11</f>
        <v>8785</v>
      </c>
      <c r="E8" s="20">
        <f>D8/C8*100</f>
        <v>24.402777777777779</v>
      </c>
      <c r="F8" s="21">
        <v>1736000</v>
      </c>
      <c r="G8" s="20">
        <v>242709.59</v>
      </c>
      <c r="H8" s="20">
        <f>G8/F8*100</f>
        <v>13.980967165898617</v>
      </c>
      <c r="I8" s="21">
        <v>47464400</v>
      </c>
      <c r="J8" s="21">
        <v>6356710.0999999996</v>
      </c>
      <c r="K8" s="21">
        <f>J8/I8*100</f>
        <v>13.392584968945146</v>
      </c>
    </row>
    <row r="9" spans="1:13" ht="27" customHeight="1">
      <c r="A9" s="16"/>
      <c r="B9" s="17" t="s">
        <v>14</v>
      </c>
      <c r="C9" s="18">
        <f>C12</f>
        <v>7300</v>
      </c>
      <c r="D9" s="19">
        <f>D12</f>
        <v>1570</v>
      </c>
      <c r="E9" s="20">
        <f>D9/C9*100</f>
        <v>21.506849315068493</v>
      </c>
      <c r="F9" s="21"/>
      <c r="G9" s="20"/>
      <c r="H9" s="20"/>
      <c r="I9" s="21"/>
      <c r="J9" s="21"/>
      <c r="K9" s="21"/>
    </row>
    <row r="10" spans="1:13" ht="27" customHeight="1">
      <c r="A10" s="22" t="s">
        <v>11</v>
      </c>
      <c r="B10" s="23"/>
      <c r="C10" s="24"/>
      <c r="D10" s="25"/>
      <c r="E10" s="25"/>
      <c r="F10" s="25" t="s">
        <v>9</v>
      </c>
      <c r="G10" s="25" t="s">
        <v>9</v>
      </c>
      <c r="H10" s="25" t="s">
        <v>9</v>
      </c>
      <c r="I10" s="25" t="s">
        <v>9</v>
      </c>
      <c r="J10" s="25" t="s">
        <v>9</v>
      </c>
      <c r="K10" s="25" t="s">
        <v>9</v>
      </c>
    </row>
    <row r="11" spans="1:13" ht="27" customHeight="1">
      <c r="A11" s="26" t="s">
        <v>101</v>
      </c>
      <c r="B11" s="23" t="s">
        <v>19</v>
      </c>
      <c r="C11" s="27">
        <v>36000</v>
      </c>
      <c r="D11" s="28">
        <v>8785</v>
      </c>
      <c r="E11" s="29">
        <f>D11/C11*100</f>
        <v>24.402777777777779</v>
      </c>
      <c r="F11" s="25" t="s">
        <v>9</v>
      </c>
      <c r="G11" s="25" t="s">
        <v>9</v>
      </c>
      <c r="H11" s="25" t="s">
        <v>9</v>
      </c>
      <c r="I11" s="25" t="s">
        <v>9</v>
      </c>
      <c r="J11" s="25" t="s">
        <v>9</v>
      </c>
      <c r="K11" s="25" t="s">
        <v>9</v>
      </c>
    </row>
    <row r="12" spans="1:13" ht="27" customHeight="1">
      <c r="A12" s="26" t="s">
        <v>102</v>
      </c>
      <c r="B12" s="23" t="s">
        <v>14</v>
      </c>
      <c r="C12" s="27">
        <v>7300</v>
      </c>
      <c r="D12" s="28">
        <v>1570</v>
      </c>
      <c r="E12" s="29">
        <f>D12/C12*100</f>
        <v>21.506849315068493</v>
      </c>
      <c r="F12" s="25"/>
      <c r="G12" s="25"/>
      <c r="H12" s="25"/>
      <c r="I12" s="25"/>
      <c r="J12" s="25"/>
      <c r="K12" s="25"/>
    </row>
    <row r="13" spans="1:13" ht="27" customHeight="1">
      <c r="A13" s="11" t="s">
        <v>13</v>
      </c>
      <c r="B13" s="12" t="s">
        <v>9</v>
      </c>
      <c r="C13" s="13" t="s">
        <v>9</v>
      </c>
      <c r="D13" s="13" t="s">
        <v>9</v>
      </c>
      <c r="E13" s="13" t="s">
        <v>9</v>
      </c>
      <c r="F13" s="13"/>
      <c r="G13" s="13"/>
      <c r="H13" s="13"/>
      <c r="I13" s="13"/>
      <c r="J13" s="13"/>
      <c r="K13" s="30"/>
    </row>
    <row r="14" spans="1:13" s="67" customFormat="1" ht="40.5">
      <c r="A14" s="31" t="s">
        <v>69</v>
      </c>
      <c r="B14" s="17" t="str">
        <f>B16</f>
        <v>ราย</v>
      </c>
      <c r="C14" s="39">
        <f>C16</f>
        <v>2000</v>
      </c>
      <c r="D14" s="39">
        <f>D16</f>
        <v>0</v>
      </c>
      <c r="E14" s="33">
        <f>D14/C14*100</f>
        <v>0</v>
      </c>
      <c r="F14" s="32">
        <v>5099000</v>
      </c>
      <c r="G14" s="33">
        <v>1178501.99</v>
      </c>
      <c r="H14" s="33">
        <f>G14/F14*100</f>
        <v>23.112414002745634</v>
      </c>
      <c r="I14" s="32">
        <v>3064360</v>
      </c>
      <c r="J14" s="33">
        <v>0</v>
      </c>
      <c r="K14" s="33">
        <f>J14/I14*100</f>
        <v>0</v>
      </c>
    </row>
    <row r="15" spans="1:13" ht="27" customHeight="1">
      <c r="A15" s="22" t="s">
        <v>11</v>
      </c>
      <c r="B15" s="23" t="s">
        <v>9</v>
      </c>
      <c r="C15" s="25" t="s">
        <v>9</v>
      </c>
      <c r="D15" s="25" t="s">
        <v>9</v>
      </c>
      <c r="E15" s="25" t="s">
        <v>9</v>
      </c>
      <c r="F15" s="25" t="s">
        <v>9</v>
      </c>
      <c r="G15" s="25" t="s">
        <v>9</v>
      </c>
      <c r="H15" s="25" t="s">
        <v>9</v>
      </c>
      <c r="I15" s="25" t="s">
        <v>9</v>
      </c>
      <c r="J15" s="25" t="s">
        <v>9</v>
      </c>
      <c r="K15" s="25" t="s">
        <v>9</v>
      </c>
    </row>
    <row r="16" spans="1:13" ht="27" customHeight="1">
      <c r="A16" s="26" t="s">
        <v>102</v>
      </c>
      <c r="B16" s="23" t="s">
        <v>14</v>
      </c>
      <c r="C16" s="27">
        <v>2000</v>
      </c>
      <c r="D16" s="28">
        <v>0</v>
      </c>
      <c r="E16" s="29">
        <v>0</v>
      </c>
      <c r="F16" s="25"/>
      <c r="G16" s="25"/>
      <c r="H16" s="25"/>
      <c r="I16" s="25"/>
      <c r="J16" s="25"/>
      <c r="K16" s="25"/>
    </row>
    <row r="17" spans="1:11" ht="27" customHeight="1">
      <c r="A17" s="11" t="s">
        <v>15</v>
      </c>
      <c r="B17" s="12" t="s">
        <v>9</v>
      </c>
      <c r="C17" s="13" t="s">
        <v>9</v>
      </c>
      <c r="D17" s="13" t="s">
        <v>9</v>
      </c>
      <c r="E17" s="13" t="s">
        <v>9</v>
      </c>
      <c r="F17" s="13" t="s">
        <v>9</v>
      </c>
      <c r="G17" s="13" t="s">
        <v>9</v>
      </c>
      <c r="H17" s="13" t="s">
        <v>9</v>
      </c>
      <c r="I17" s="13" t="s">
        <v>9</v>
      </c>
      <c r="J17" s="13" t="s">
        <v>9</v>
      </c>
      <c r="K17" s="30" t="s">
        <v>9</v>
      </c>
    </row>
    <row r="18" spans="1:11" ht="27" customHeight="1">
      <c r="A18" s="16" t="s">
        <v>70</v>
      </c>
      <c r="B18" s="17" t="str">
        <f>B20</f>
        <v>ราย</v>
      </c>
      <c r="C18" s="19">
        <f t="shared" ref="C18:D18" si="0">C20</f>
        <v>550</v>
      </c>
      <c r="D18" s="19">
        <f t="shared" si="0"/>
        <v>110</v>
      </c>
      <c r="E18" s="20">
        <f>D18/C18*100</f>
        <v>20</v>
      </c>
      <c r="F18" s="21">
        <v>19026700</v>
      </c>
      <c r="G18" s="20">
        <v>5310211</v>
      </c>
      <c r="H18" s="20">
        <f>G18/F18*100</f>
        <v>27.909259093799765</v>
      </c>
      <c r="I18" s="21">
        <v>9312200</v>
      </c>
      <c r="J18" s="21">
        <v>1184868</v>
      </c>
      <c r="K18" s="21">
        <f>J18/I18*100</f>
        <v>12.723824660123279</v>
      </c>
    </row>
    <row r="19" spans="1:11" ht="27" customHeight="1">
      <c r="A19" s="22" t="s">
        <v>11</v>
      </c>
      <c r="B19" s="23" t="s">
        <v>9</v>
      </c>
      <c r="C19" s="25" t="s">
        <v>9</v>
      </c>
      <c r="D19" s="25" t="s">
        <v>9</v>
      </c>
      <c r="E19" s="25" t="s">
        <v>9</v>
      </c>
      <c r="F19" s="25" t="s">
        <v>9</v>
      </c>
      <c r="G19" s="25" t="s">
        <v>9</v>
      </c>
      <c r="H19" s="25" t="s">
        <v>9</v>
      </c>
      <c r="I19" s="25" t="s">
        <v>9</v>
      </c>
      <c r="J19" s="25" t="s">
        <v>9</v>
      </c>
      <c r="K19" s="25" t="s">
        <v>9</v>
      </c>
    </row>
    <row r="20" spans="1:11" ht="27" customHeight="1">
      <c r="A20" s="26" t="s">
        <v>102</v>
      </c>
      <c r="B20" s="23" t="s">
        <v>14</v>
      </c>
      <c r="C20" s="25">
        <v>550</v>
      </c>
      <c r="D20" s="28">
        <v>110</v>
      </c>
      <c r="E20" s="29">
        <f>D20/C20*100</f>
        <v>20</v>
      </c>
      <c r="F20" s="25" t="s">
        <v>9</v>
      </c>
      <c r="G20" s="25" t="s">
        <v>9</v>
      </c>
      <c r="H20" s="25" t="s">
        <v>9</v>
      </c>
      <c r="I20" s="25" t="s">
        <v>9</v>
      </c>
      <c r="J20" s="25" t="s">
        <v>9</v>
      </c>
      <c r="K20" s="25" t="s">
        <v>9</v>
      </c>
    </row>
    <row r="21" spans="1:11" ht="27" customHeight="1">
      <c r="A21" s="26" t="s">
        <v>103</v>
      </c>
      <c r="B21" s="23" t="s">
        <v>43</v>
      </c>
      <c r="C21" s="25">
        <v>51</v>
      </c>
      <c r="D21" s="28">
        <v>11</v>
      </c>
      <c r="E21" s="29">
        <f t="shared" ref="E21:E22" si="1">D21/C21*100</f>
        <v>21.568627450980394</v>
      </c>
      <c r="F21" s="25"/>
      <c r="G21" s="25"/>
      <c r="H21" s="25"/>
      <c r="I21" s="25"/>
      <c r="J21" s="25"/>
      <c r="K21" s="25"/>
    </row>
    <row r="22" spans="1:11" ht="27" customHeight="1">
      <c r="A22" s="26" t="s">
        <v>104</v>
      </c>
      <c r="B22" s="23" t="s">
        <v>21</v>
      </c>
      <c r="C22" s="25">
        <v>51</v>
      </c>
      <c r="D22" s="28">
        <v>4</v>
      </c>
      <c r="E22" s="29">
        <f t="shared" si="1"/>
        <v>7.8431372549019605</v>
      </c>
      <c r="F22" s="25"/>
      <c r="G22" s="25"/>
      <c r="H22" s="25"/>
      <c r="I22" s="25"/>
      <c r="J22" s="25"/>
      <c r="K22" s="25"/>
    </row>
    <row r="23" spans="1:11" ht="27" customHeight="1">
      <c r="A23" s="11" t="s">
        <v>12</v>
      </c>
      <c r="B23" s="12" t="s">
        <v>9</v>
      </c>
      <c r="C23" s="13" t="s">
        <v>9</v>
      </c>
      <c r="D23" s="13" t="s">
        <v>9</v>
      </c>
      <c r="E23" s="13" t="s">
        <v>9</v>
      </c>
      <c r="F23" s="14"/>
      <c r="G23" s="14"/>
      <c r="H23" s="14"/>
      <c r="I23" s="14"/>
      <c r="J23" s="14"/>
      <c r="K23" s="15"/>
    </row>
    <row r="24" spans="1:11" ht="27" customHeight="1">
      <c r="A24" s="16" t="s">
        <v>71</v>
      </c>
      <c r="B24" s="17" t="str">
        <f>B27</f>
        <v>แปลง</v>
      </c>
      <c r="C24" s="34">
        <f t="shared" ref="C24:D24" si="2">C27</f>
        <v>35</v>
      </c>
      <c r="D24" s="68">
        <f t="shared" si="2"/>
        <v>15</v>
      </c>
      <c r="E24" s="20">
        <f>D24/C24*100</f>
        <v>42.857142857142854</v>
      </c>
      <c r="F24" s="21">
        <v>11129100</v>
      </c>
      <c r="G24" s="20">
        <v>2853409.33</v>
      </c>
      <c r="H24" s="20">
        <f>G24/F24*100</f>
        <v>25.639174147055915</v>
      </c>
      <c r="I24" s="21">
        <v>13890000</v>
      </c>
      <c r="J24" s="21">
        <v>1864631.01</v>
      </c>
      <c r="K24" s="21">
        <f>J24/I24*100</f>
        <v>13.424269330453564</v>
      </c>
    </row>
    <row r="25" spans="1:11" ht="27" customHeight="1">
      <c r="A25" s="16"/>
      <c r="B25" s="17" t="str">
        <f>B28</f>
        <v>ราย</v>
      </c>
      <c r="C25" s="34">
        <f t="shared" ref="C25:D25" si="3">C28</f>
        <v>1459</v>
      </c>
      <c r="D25" s="68">
        <f t="shared" si="3"/>
        <v>525</v>
      </c>
      <c r="E25" s="20">
        <f>D25/C25*100</f>
        <v>35.983550376970527</v>
      </c>
      <c r="F25" s="21"/>
      <c r="G25" s="20"/>
      <c r="H25" s="20"/>
      <c r="I25" s="21"/>
      <c r="J25" s="21"/>
      <c r="K25" s="21"/>
    </row>
    <row r="26" spans="1:11" ht="27" customHeight="1">
      <c r="A26" s="22" t="s">
        <v>11</v>
      </c>
      <c r="B26" s="23" t="s">
        <v>9</v>
      </c>
      <c r="C26" s="25" t="s">
        <v>9</v>
      </c>
      <c r="D26" s="25" t="s">
        <v>9</v>
      </c>
      <c r="E26" s="25" t="s">
        <v>9</v>
      </c>
      <c r="F26" s="25" t="s">
        <v>9</v>
      </c>
      <c r="G26" s="25" t="s">
        <v>9</v>
      </c>
      <c r="H26" s="25" t="s">
        <v>9</v>
      </c>
      <c r="I26" s="25" t="s">
        <v>9</v>
      </c>
      <c r="J26" s="25" t="s">
        <v>9</v>
      </c>
      <c r="K26" s="25" t="s">
        <v>9</v>
      </c>
    </row>
    <row r="27" spans="1:11" ht="27" customHeight="1">
      <c r="A27" s="26" t="s">
        <v>102</v>
      </c>
      <c r="B27" s="23" t="s">
        <v>22</v>
      </c>
      <c r="C27" s="25">
        <v>35</v>
      </c>
      <c r="D27" s="28">
        <v>15</v>
      </c>
      <c r="E27" s="29">
        <f t="shared" ref="E27:E28" si="4">D27/C27*100</f>
        <v>42.857142857142854</v>
      </c>
      <c r="F27" s="25" t="s">
        <v>9</v>
      </c>
      <c r="G27" s="25" t="s">
        <v>9</v>
      </c>
      <c r="H27" s="25" t="s">
        <v>9</v>
      </c>
      <c r="I27" s="25" t="s">
        <v>9</v>
      </c>
      <c r="J27" s="25" t="s">
        <v>9</v>
      </c>
      <c r="K27" s="25" t="s">
        <v>9</v>
      </c>
    </row>
    <row r="28" spans="1:11" ht="27" customHeight="1">
      <c r="A28" s="26" t="s">
        <v>102</v>
      </c>
      <c r="B28" s="23" t="s">
        <v>14</v>
      </c>
      <c r="C28" s="27">
        <v>1459</v>
      </c>
      <c r="D28" s="28">
        <v>525</v>
      </c>
      <c r="E28" s="29">
        <f t="shared" si="4"/>
        <v>35.983550376970527</v>
      </c>
      <c r="F28" s="25"/>
      <c r="G28" s="25"/>
      <c r="H28" s="25"/>
      <c r="I28" s="25"/>
      <c r="J28" s="25"/>
      <c r="K28" s="25"/>
    </row>
    <row r="29" spans="1:11" ht="27" customHeight="1">
      <c r="A29" s="11" t="s">
        <v>16</v>
      </c>
      <c r="B29" s="12" t="s">
        <v>9</v>
      </c>
      <c r="C29" s="13" t="s">
        <v>9</v>
      </c>
      <c r="D29" s="13" t="s">
        <v>9</v>
      </c>
      <c r="E29" s="13" t="s">
        <v>9</v>
      </c>
      <c r="F29" s="13" t="s">
        <v>9</v>
      </c>
      <c r="G29" s="13" t="s">
        <v>9</v>
      </c>
      <c r="H29" s="13" t="s">
        <v>9</v>
      </c>
      <c r="I29" s="13" t="s">
        <v>9</v>
      </c>
      <c r="J29" s="13" t="s">
        <v>9</v>
      </c>
      <c r="K29" s="30" t="s">
        <v>9</v>
      </c>
    </row>
    <row r="30" spans="1:11" ht="27" customHeight="1">
      <c r="A30" s="16" t="s">
        <v>68</v>
      </c>
      <c r="B30" s="17" t="s">
        <v>14</v>
      </c>
      <c r="C30" s="35">
        <v>2000</v>
      </c>
      <c r="D30" s="19">
        <f>D33</f>
        <v>908</v>
      </c>
      <c r="E30" s="20">
        <f t="shared" ref="E30:E31" si="5">D30/C30*100</f>
        <v>45.4</v>
      </c>
      <c r="F30" s="21">
        <v>5399400</v>
      </c>
      <c r="G30" s="20">
        <v>601656</v>
      </c>
      <c r="H30" s="20">
        <f>G30/F30*100</f>
        <v>11.143015890654517</v>
      </c>
      <c r="I30" s="21">
        <v>19569000</v>
      </c>
      <c r="J30" s="21">
        <v>5134848.34</v>
      </c>
      <c r="K30" s="21">
        <f>J30/I30*100</f>
        <v>26.239707394348205</v>
      </c>
    </row>
    <row r="31" spans="1:11" ht="27" customHeight="1">
      <c r="A31" s="16"/>
      <c r="B31" s="17" t="s">
        <v>43</v>
      </c>
      <c r="C31" s="35">
        <v>110</v>
      </c>
      <c r="D31" s="19">
        <f>D34</f>
        <v>49</v>
      </c>
      <c r="E31" s="20">
        <f t="shared" si="5"/>
        <v>44.545454545454547</v>
      </c>
      <c r="F31" s="21"/>
      <c r="G31" s="20"/>
      <c r="H31" s="20"/>
      <c r="I31" s="21"/>
      <c r="J31" s="21"/>
      <c r="K31" s="21"/>
    </row>
    <row r="32" spans="1:11" ht="27" customHeight="1">
      <c r="A32" s="22" t="s">
        <v>11</v>
      </c>
      <c r="B32" s="23" t="s">
        <v>9</v>
      </c>
      <c r="C32" s="25" t="s">
        <v>9</v>
      </c>
      <c r="D32" s="25" t="s">
        <v>9</v>
      </c>
      <c r="E32" s="25" t="s">
        <v>9</v>
      </c>
      <c r="F32" s="25" t="s">
        <v>9</v>
      </c>
      <c r="G32" s="25" t="s">
        <v>9</v>
      </c>
      <c r="H32" s="25" t="s">
        <v>9</v>
      </c>
      <c r="I32" s="25" t="s">
        <v>9</v>
      </c>
      <c r="J32" s="25" t="s">
        <v>9</v>
      </c>
      <c r="K32" s="25" t="s">
        <v>9</v>
      </c>
    </row>
    <row r="33" spans="1:11" ht="27" customHeight="1">
      <c r="A33" s="26" t="s">
        <v>102</v>
      </c>
      <c r="B33" s="23" t="s">
        <v>14</v>
      </c>
      <c r="C33" s="27">
        <v>2000</v>
      </c>
      <c r="D33" s="28">
        <v>908</v>
      </c>
      <c r="E33" s="29">
        <f>D33/C33*100</f>
        <v>45.4</v>
      </c>
      <c r="F33" s="25" t="s">
        <v>9</v>
      </c>
      <c r="G33" s="25" t="s">
        <v>9</v>
      </c>
      <c r="H33" s="25" t="s">
        <v>9</v>
      </c>
      <c r="I33" s="25" t="s">
        <v>9</v>
      </c>
      <c r="J33" s="25" t="s">
        <v>9</v>
      </c>
      <c r="K33" s="25" t="s">
        <v>9</v>
      </c>
    </row>
    <row r="34" spans="1:11" ht="27" customHeight="1">
      <c r="A34" s="26" t="s">
        <v>105</v>
      </c>
      <c r="B34" s="23" t="s">
        <v>43</v>
      </c>
      <c r="C34" s="27">
        <v>110</v>
      </c>
      <c r="D34" s="28">
        <v>49</v>
      </c>
      <c r="E34" s="29">
        <f>D34/C34*100</f>
        <v>44.545454545454547</v>
      </c>
      <c r="F34" s="25"/>
      <c r="G34" s="25"/>
      <c r="H34" s="25"/>
      <c r="I34" s="25"/>
      <c r="J34" s="25"/>
      <c r="K34" s="25"/>
    </row>
    <row r="35" spans="1:11" s="3" customFormat="1" ht="27" customHeight="1">
      <c r="A35" s="11" t="s">
        <v>24</v>
      </c>
      <c r="B35" s="36" t="s">
        <v>9</v>
      </c>
      <c r="C35" s="37" t="s">
        <v>9</v>
      </c>
      <c r="D35" s="37" t="s">
        <v>9</v>
      </c>
      <c r="E35" s="37" t="s">
        <v>9</v>
      </c>
      <c r="F35" s="37" t="s">
        <v>9</v>
      </c>
      <c r="G35" s="37" t="s">
        <v>9</v>
      </c>
      <c r="H35" s="37" t="s">
        <v>9</v>
      </c>
      <c r="I35" s="37" t="s">
        <v>9</v>
      </c>
      <c r="J35" s="37" t="s">
        <v>9</v>
      </c>
      <c r="K35" s="38" t="s">
        <v>9</v>
      </c>
    </row>
    <row r="36" spans="1:11" ht="27" customHeight="1">
      <c r="A36" s="16" t="s">
        <v>72</v>
      </c>
      <c r="B36" s="17" t="s">
        <v>14</v>
      </c>
      <c r="C36" s="18">
        <f>C38</f>
        <v>1429</v>
      </c>
      <c r="D36" s="69">
        <f>D38</f>
        <v>355</v>
      </c>
      <c r="E36" s="20">
        <f>D36/C36*100</f>
        <v>24.842547235829251</v>
      </c>
      <c r="F36" s="60">
        <v>18536200</v>
      </c>
      <c r="G36" s="51">
        <f>3589284.32+370500</f>
        <v>3959784.32</v>
      </c>
      <c r="H36" s="51">
        <f>G36/F36*100</f>
        <v>21.362438471747176</v>
      </c>
      <c r="I36" s="21">
        <v>5160800</v>
      </c>
      <c r="J36" s="20">
        <v>945030.5</v>
      </c>
      <c r="K36" s="20">
        <f>J36/I36*100</f>
        <v>18.311705549527204</v>
      </c>
    </row>
    <row r="37" spans="1:11" ht="27" customHeight="1">
      <c r="A37" s="22" t="s">
        <v>11</v>
      </c>
      <c r="B37" s="23" t="s">
        <v>9</v>
      </c>
      <c r="C37" s="25" t="s">
        <v>9</v>
      </c>
      <c r="D37" s="25" t="s">
        <v>9</v>
      </c>
      <c r="E37" s="25" t="s">
        <v>9</v>
      </c>
      <c r="F37" s="59" t="s">
        <v>9</v>
      </c>
      <c r="G37" s="59" t="s">
        <v>9</v>
      </c>
      <c r="H37" s="59" t="s">
        <v>9</v>
      </c>
      <c r="I37" s="25" t="s">
        <v>9</v>
      </c>
      <c r="J37" s="25" t="s">
        <v>9</v>
      </c>
      <c r="K37" s="25" t="s">
        <v>9</v>
      </c>
    </row>
    <row r="38" spans="1:11" ht="27" customHeight="1">
      <c r="A38" s="26" t="s">
        <v>102</v>
      </c>
      <c r="B38" s="23" t="s">
        <v>14</v>
      </c>
      <c r="C38" s="27">
        <v>1429</v>
      </c>
      <c r="D38" s="28">
        <v>355</v>
      </c>
      <c r="E38" s="29">
        <f>D38/C38*100</f>
        <v>24.842547235829251</v>
      </c>
      <c r="F38" s="59" t="s">
        <v>9</v>
      </c>
      <c r="G38" s="59" t="s">
        <v>9</v>
      </c>
      <c r="H38" s="59" t="s">
        <v>9</v>
      </c>
      <c r="I38" s="25" t="s">
        <v>9</v>
      </c>
      <c r="J38" s="25" t="s">
        <v>9</v>
      </c>
      <c r="K38" s="25" t="s">
        <v>9</v>
      </c>
    </row>
    <row r="39" spans="1:11" ht="27" customHeight="1">
      <c r="A39" s="16" t="s">
        <v>73</v>
      </c>
      <c r="B39" s="17" t="s">
        <v>14</v>
      </c>
      <c r="C39" s="34">
        <f>C41+C42</f>
        <v>800</v>
      </c>
      <c r="D39" s="34">
        <f>D41+D42</f>
        <v>529</v>
      </c>
      <c r="E39" s="20">
        <f>D39/C39*100</f>
        <v>66.125</v>
      </c>
      <c r="F39" s="21">
        <v>48321400</v>
      </c>
      <c r="G39" s="20">
        <f>5861149.75+21600</f>
        <v>5882749.75</v>
      </c>
      <c r="H39" s="20">
        <f>G39/F39*100</f>
        <v>12.174212150310215</v>
      </c>
      <c r="I39" s="21">
        <v>7060157</v>
      </c>
      <c r="J39" s="21">
        <v>170035</v>
      </c>
      <c r="K39" s="21">
        <f>J39/I39*100</f>
        <v>2.4083742047096122</v>
      </c>
    </row>
    <row r="40" spans="1:11" ht="27" customHeight="1">
      <c r="A40" s="22" t="s">
        <v>11</v>
      </c>
      <c r="B40" s="23" t="s">
        <v>9</v>
      </c>
      <c r="C40" s="25" t="s">
        <v>9</v>
      </c>
      <c r="D40" s="25" t="s">
        <v>9</v>
      </c>
      <c r="E40" s="25" t="s">
        <v>9</v>
      </c>
      <c r="F40" s="25" t="s">
        <v>9</v>
      </c>
      <c r="G40" s="25" t="s">
        <v>9</v>
      </c>
      <c r="H40" s="25" t="s">
        <v>9</v>
      </c>
      <c r="I40" s="25" t="s">
        <v>9</v>
      </c>
      <c r="J40" s="25" t="s">
        <v>9</v>
      </c>
      <c r="K40" s="25" t="s">
        <v>9</v>
      </c>
    </row>
    <row r="41" spans="1:11" ht="27" customHeight="1">
      <c r="A41" s="26" t="s">
        <v>106</v>
      </c>
      <c r="B41" s="23" t="s">
        <v>14</v>
      </c>
      <c r="C41" s="27">
        <v>750</v>
      </c>
      <c r="D41" s="28">
        <v>493</v>
      </c>
      <c r="E41" s="29">
        <f>D41/C41*100</f>
        <v>65.733333333333334</v>
      </c>
      <c r="F41" s="25" t="s">
        <v>9</v>
      </c>
      <c r="G41" s="25" t="s">
        <v>9</v>
      </c>
      <c r="H41" s="25" t="s">
        <v>9</v>
      </c>
      <c r="I41" s="25" t="s">
        <v>9</v>
      </c>
      <c r="J41" s="25" t="s">
        <v>9</v>
      </c>
      <c r="K41" s="25" t="s">
        <v>9</v>
      </c>
    </row>
    <row r="42" spans="1:11" ht="27" customHeight="1">
      <c r="A42" s="26" t="s">
        <v>107</v>
      </c>
      <c r="B42" s="23" t="s">
        <v>14</v>
      </c>
      <c r="C42" s="27">
        <v>50</v>
      </c>
      <c r="D42" s="28">
        <v>36</v>
      </c>
      <c r="E42" s="29">
        <f>D42/C42*100</f>
        <v>72</v>
      </c>
      <c r="F42" s="25" t="s">
        <v>9</v>
      </c>
      <c r="G42" s="25" t="s">
        <v>9</v>
      </c>
      <c r="H42" s="25" t="s">
        <v>9</v>
      </c>
      <c r="I42" s="25" t="s">
        <v>9</v>
      </c>
      <c r="J42" s="25" t="s">
        <v>9</v>
      </c>
      <c r="K42" s="25" t="s">
        <v>9</v>
      </c>
    </row>
    <row r="43" spans="1:11" ht="27" customHeight="1">
      <c r="A43" s="11" t="s">
        <v>25</v>
      </c>
      <c r="B43" s="12" t="s">
        <v>9</v>
      </c>
      <c r="C43" s="13" t="s">
        <v>9</v>
      </c>
      <c r="D43" s="13" t="s">
        <v>9</v>
      </c>
      <c r="E43" s="13" t="s">
        <v>9</v>
      </c>
      <c r="F43" s="13" t="s">
        <v>9</v>
      </c>
      <c r="G43" s="13" t="s">
        <v>9</v>
      </c>
      <c r="H43" s="13" t="s">
        <v>9</v>
      </c>
      <c r="I43" s="13" t="s">
        <v>9</v>
      </c>
      <c r="J43" s="13" t="s">
        <v>9</v>
      </c>
      <c r="K43" s="30" t="s">
        <v>9</v>
      </c>
    </row>
    <row r="44" spans="1:11" ht="27" customHeight="1">
      <c r="A44" s="16" t="s">
        <v>74</v>
      </c>
      <c r="B44" s="17" t="s">
        <v>14</v>
      </c>
      <c r="C44" s="21">
        <f>C46</f>
        <v>800</v>
      </c>
      <c r="D44" s="34">
        <f>D46</f>
        <v>376</v>
      </c>
      <c r="E44" s="20">
        <f>D44/C44*100</f>
        <v>47</v>
      </c>
      <c r="F44" s="21">
        <v>4068900</v>
      </c>
      <c r="G44" s="20">
        <v>1127616.45</v>
      </c>
      <c r="H44" s="20">
        <f>G44/F44*100</f>
        <v>27.713053896630534</v>
      </c>
      <c r="I44" s="35" t="s">
        <v>9</v>
      </c>
      <c r="J44" s="35" t="s">
        <v>9</v>
      </c>
      <c r="K44" s="35" t="s">
        <v>9</v>
      </c>
    </row>
    <row r="45" spans="1:11" ht="27" customHeight="1">
      <c r="A45" s="22" t="s">
        <v>11</v>
      </c>
      <c r="B45" s="23" t="s">
        <v>9</v>
      </c>
      <c r="C45" s="25" t="s">
        <v>9</v>
      </c>
      <c r="D45" s="25" t="s">
        <v>9</v>
      </c>
      <c r="E45" s="25" t="s">
        <v>9</v>
      </c>
      <c r="F45" s="25" t="s">
        <v>9</v>
      </c>
      <c r="G45" s="25" t="s">
        <v>9</v>
      </c>
      <c r="H45" s="25" t="s">
        <v>9</v>
      </c>
      <c r="I45" s="25" t="s">
        <v>9</v>
      </c>
      <c r="J45" s="25" t="s">
        <v>9</v>
      </c>
      <c r="K45" s="25" t="s">
        <v>9</v>
      </c>
    </row>
    <row r="46" spans="1:11" ht="27" customHeight="1">
      <c r="A46" s="26" t="s">
        <v>108</v>
      </c>
      <c r="B46" s="23" t="s">
        <v>14</v>
      </c>
      <c r="C46" s="27">
        <v>800</v>
      </c>
      <c r="D46" s="28">
        <v>376</v>
      </c>
      <c r="E46" s="29">
        <f>D46/C46*100</f>
        <v>47</v>
      </c>
      <c r="F46" s="25" t="s">
        <v>9</v>
      </c>
      <c r="G46" s="25" t="s">
        <v>9</v>
      </c>
      <c r="H46" s="25" t="s">
        <v>9</v>
      </c>
      <c r="I46" s="25" t="s">
        <v>9</v>
      </c>
      <c r="J46" s="25" t="s">
        <v>9</v>
      </c>
      <c r="K46" s="25" t="s">
        <v>9</v>
      </c>
    </row>
    <row r="47" spans="1:11" ht="27" customHeight="1">
      <c r="A47" s="11" t="s">
        <v>26</v>
      </c>
      <c r="B47" s="12" t="s">
        <v>9</v>
      </c>
      <c r="C47" s="13" t="s">
        <v>9</v>
      </c>
      <c r="D47" s="13" t="s">
        <v>9</v>
      </c>
      <c r="E47" s="13" t="s">
        <v>9</v>
      </c>
      <c r="F47" s="13" t="s">
        <v>9</v>
      </c>
      <c r="G47" s="13" t="s">
        <v>9</v>
      </c>
      <c r="H47" s="13" t="s">
        <v>9</v>
      </c>
      <c r="I47" s="13" t="s">
        <v>9</v>
      </c>
      <c r="J47" s="13" t="s">
        <v>9</v>
      </c>
      <c r="K47" s="30" t="s">
        <v>9</v>
      </c>
    </row>
    <row r="48" spans="1:11" ht="27" customHeight="1">
      <c r="A48" s="16" t="s">
        <v>75</v>
      </c>
      <c r="B48" s="17" t="s">
        <v>14</v>
      </c>
      <c r="C48" s="18">
        <f>C50</f>
        <v>1045</v>
      </c>
      <c r="D48" s="19">
        <f>D50</f>
        <v>215</v>
      </c>
      <c r="E48" s="20">
        <f>D48/C48*100</f>
        <v>20.574162679425836</v>
      </c>
      <c r="F48" s="21">
        <v>8283800</v>
      </c>
      <c r="G48" s="20">
        <v>711534.69</v>
      </c>
      <c r="H48" s="20">
        <f>G48/F48*100</f>
        <v>8.5894721021753302</v>
      </c>
      <c r="I48" s="21">
        <v>14419200</v>
      </c>
      <c r="J48" s="21">
        <v>2353662.9700000002</v>
      </c>
      <c r="K48" s="21">
        <f>J48/I48*100</f>
        <v>16.32311757933866</v>
      </c>
    </row>
    <row r="49" spans="1:11" ht="27" customHeight="1">
      <c r="A49" s="22" t="s">
        <v>11</v>
      </c>
      <c r="B49" s="23" t="s">
        <v>9</v>
      </c>
      <c r="C49" s="25" t="s">
        <v>9</v>
      </c>
      <c r="D49" s="25" t="s">
        <v>9</v>
      </c>
      <c r="E49" s="25" t="s">
        <v>9</v>
      </c>
      <c r="F49" s="25" t="s">
        <v>9</v>
      </c>
      <c r="G49" s="25" t="s">
        <v>9</v>
      </c>
      <c r="H49" s="25" t="s">
        <v>9</v>
      </c>
      <c r="I49" s="25" t="s">
        <v>9</v>
      </c>
      <c r="J49" s="25" t="s">
        <v>9</v>
      </c>
      <c r="K49" s="25" t="s">
        <v>9</v>
      </c>
    </row>
    <row r="50" spans="1:11" ht="27" customHeight="1">
      <c r="A50" s="26" t="s">
        <v>102</v>
      </c>
      <c r="B50" s="23" t="s">
        <v>14</v>
      </c>
      <c r="C50" s="27">
        <v>1045</v>
      </c>
      <c r="D50" s="28">
        <v>215</v>
      </c>
      <c r="E50" s="29">
        <f>D50/C50*100</f>
        <v>20.574162679425836</v>
      </c>
      <c r="F50" s="25" t="s">
        <v>9</v>
      </c>
      <c r="G50" s="25" t="s">
        <v>9</v>
      </c>
      <c r="H50" s="25" t="s">
        <v>9</v>
      </c>
      <c r="I50" s="25" t="s">
        <v>9</v>
      </c>
      <c r="J50" s="25" t="s">
        <v>9</v>
      </c>
      <c r="K50" s="25" t="s">
        <v>9</v>
      </c>
    </row>
    <row r="51" spans="1:11" ht="27" customHeight="1">
      <c r="A51" s="26" t="s">
        <v>30</v>
      </c>
      <c r="B51" s="23" t="s">
        <v>14</v>
      </c>
      <c r="C51" s="27">
        <v>1045</v>
      </c>
      <c r="D51" s="28">
        <v>107</v>
      </c>
      <c r="E51" s="29">
        <f>D51/C51*100</f>
        <v>10.239234449760765</v>
      </c>
      <c r="F51" s="25"/>
      <c r="G51" s="25"/>
      <c r="H51" s="25"/>
      <c r="I51" s="25"/>
      <c r="J51" s="25"/>
      <c r="K51" s="25"/>
    </row>
    <row r="52" spans="1:11" ht="27" customHeight="1">
      <c r="A52" s="11" t="s">
        <v>17</v>
      </c>
      <c r="B52" s="12" t="s">
        <v>9</v>
      </c>
      <c r="C52" s="13" t="s">
        <v>9</v>
      </c>
      <c r="D52" s="13" t="s">
        <v>9</v>
      </c>
      <c r="E52" s="13" t="s">
        <v>9</v>
      </c>
      <c r="F52" s="13" t="s">
        <v>9</v>
      </c>
      <c r="G52" s="13" t="s">
        <v>9</v>
      </c>
      <c r="H52" s="13" t="s">
        <v>9</v>
      </c>
      <c r="I52" s="13" t="s">
        <v>9</v>
      </c>
      <c r="J52" s="13" t="s">
        <v>9</v>
      </c>
      <c r="K52" s="30" t="s">
        <v>9</v>
      </c>
    </row>
    <row r="53" spans="1:11" ht="27" customHeight="1">
      <c r="A53" s="16" t="s">
        <v>76</v>
      </c>
      <c r="B53" s="17" t="s">
        <v>19</v>
      </c>
      <c r="C53" s="18">
        <f>C55</f>
        <v>350000</v>
      </c>
      <c r="D53" s="19">
        <f>D55</f>
        <v>102652.11</v>
      </c>
      <c r="E53" s="20">
        <f>D53/C53*100</f>
        <v>29.329174285714288</v>
      </c>
      <c r="F53" s="21">
        <v>5424800</v>
      </c>
      <c r="G53" s="20">
        <v>549027.44999999995</v>
      </c>
      <c r="H53" s="20">
        <f>G53/F53*100</f>
        <v>10.120694772157499</v>
      </c>
      <c r="I53" s="21">
        <v>18311870</v>
      </c>
      <c r="J53" s="21">
        <v>4906684.3600000003</v>
      </c>
      <c r="K53" s="21">
        <f>J53/I53*100</f>
        <v>26.795102630151916</v>
      </c>
    </row>
    <row r="54" spans="1:11" ht="27" customHeight="1">
      <c r="A54" s="22" t="s">
        <v>11</v>
      </c>
      <c r="B54" s="23" t="s">
        <v>9</v>
      </c>
      <c r="C54" s="25" t="s">
        <v>9</v>
      </c>
      <c r="D54" s="25" t="s">
        <v>9</v>
      </c>
      <c r="E54" s="25" t="s">
        <v>9</v>
      </c>
      <c r="F54" s="25" t="s">
        <v>9</v>
      </c>
      <c r="G54" s="25" t="s">
        <v>9</v>
      </c>
      <c r="H54" s="25" t="s">
        <v>9</v>
      </c>
      <c r="I54" s="25" t="s">
        <v>9</v>
      </c>
      <c r="J54" s="25" t="s">
        <v>9</v>
      </c>
      <c r="K54" s="25" t="s">
        <v>9</v>
      </c>
    </row>
    <row r="55" spans="1:11" ht="27" customHeight="1">
      <c r="A55" s="26" t="s">
        <v>49</v>
      </c>
      <c r="B55" s="23" t="s">
        <v>19</v>
      </c>
      <c r="C55" s="27">
        <v>350000</v>
      </c>
      <c r="D55" s="76">
        <v>102652.11</v>
      </c>
      <c r="E55" s="29">
        <f>D55/C55*100</f>
        <v>29.329174285714288</v>
      </c>
      <c r="F55" s="25" t="s">
        <v>9</v>
      </c>
      <c r="G55" s="25" t="s">
        <v>9</v>
      </c>
      <c r="H55" s="25" t="s">
        <v>9</v>
      </c>
      <c r="I55" s="25" t="s">
        <v>9</v>
      </c>
      <c r="J55" s="25" t="s">
        <v>9</v>
      </c>
      <c r="K55" s="25" t="s">
        <v>9</v>
      </c>
    </row>
    <row r="56" spans="1:11" ht="50.1" customHeight="1">
      <c r="A56" s="16" t="s">
        <v>77</v>
      </c>
      <c r="B56" s="17" t="s">
        <v>19</v>
      </c>
      <c r="C56" s="39">
        <f>C58+C59</f>
        <v>2000000</v>
      </c>
      <c r="D56" s="39">
        <f>D58+D59</f>
        <v>816592.55</v>
      </c>
      <c r="E56" s="32">
        <f>D56/C56*100</f>
        <v>40.829627500000001</v>
      </c>
      <c r="F56" s="32"/>
      <c r="G56" s="32"/>
      <c r="H56" s="32"/>
      <c r="I56" s="32">
        <v>2869200</v>
      </c>
      <c r="J56" s="33">
        <v>599029.26</v>
      </c>
      <c r="K56" s="33">
        <f>J56/I56*100</f>
        <v>20.877919280635719</v>
      </c>
    </row>
    <row r="57" spans="1:11" ht="27" customHeight="1">
      <c r="A57" s="22" t="s">
        <v>11</v>
      </c>
      <c r="B57" s="23"/>
      <c r="C57" s="25" t="s">
        <v>9</v>
      </c>
      <c r="D57" s="25" t="s">
        <v>9</v>
      </c>
      <c r="E57" s="25" t="s">
        <v>9</v>
      </c>
      <c r="F57" s="25" t="s">
        <v>9</v>
      </c>
      <c r="G57" s="25" t="s">
        <v>9</v>
      </c>
      <c r="H57" s="25" t="s">
        <v>9</v>
      </c>
      <c r="I57" s="25" t="s">
        <v>9</v>
      </c>
      <c r="J57" s="25" t="s">
        <v>9</v>
      </c>
      <c r="K57" s="25" t="s">
        <v>9</v>
      </c>
    </row>
    <row r="58" spans="1:11" ht="27" customHeight="1">
      <c r="A58" s="26" t="s">
        <v>65</v>
      </c>
      <c r="B58" s="23" t="s">
        <v>19</v>
      </c>
      <c r="C58" s="27">
        <v>1000000</v>
      </c>
      <c r="D58" s="28">
        <v>460660</v>
      </c>
      <c r="E58" s="29">
        <f>D58/C58*100</f>
        <v>46.066000000000003</v>
      </c>
      <c r="F58" s="25"/>
      <c r="G58" s="25"/>
      <c r="H58" s="25"/>
      <c r="I58" s="25"/>
      <c r="J58" s="25"/>
      <c r="K58" s="25"/>
    </row>
    <row r="59" spans="1:11" ht="27" customHeight="1">
      <c r="A59" s="26" t="s">
        <v>66</v>
      </c>
      <c r="B59" s="23" t="s">
        <v>19</v>
      </c>
      <c r="C59" s="27">
        <v>1000000</v>
      </c>
      <c r="D59" s="28">
        <v>355932.55</v>
      </c>
      <c r="E59" s="29">
        <f>D59/C59*100</f>
        <v>35.593254999999999</v>
      </c>
      <c r="F59" s="25"/>
      <c r="G59" s="25"/>
      <c r="H59" s="25"/>
      <c r="I59" s="25"/>
      <c r="J59" s="25"/>
      <c r="K59" s="25"/>
    </row>
    <row r="60" spans="1:11" ht="27" customHeight="1">
      <c r="A60" s="16" t="s">
        <v>78</v>
      </c>
      <c r="B60" s="17" t="s">
        <v>14</v>
      </c>
      <c r="C60" s="19">
        <f>C62</f>
        <v>180000</v>
      </c>
      <c r="D60" s="19">
        <f>D62</f>
        <v>245464</v>
      </c>
      <c r="E60" s="21">
        <f>D60/C60*100</f>
        <v>136.3688888888889</v>
      </c>
      <c r="F60" s="21">
        <v>21668800</v>
      </c>
      <c r="G60" s="20">
        <f>4868448.68+850000</f>
        <v>5718448.6799999997</v>
      </c>
      <c r="H60" s="20">
        <f>G60/F60*100</f>
        <v>26.390241637746435</v>
      </c>
      <c r="I60" s="21"/>
      <c r="J60" s="21"/>
      <c r="K60" s="21"/>
    </row>
    <row r="61" spans="1:11" ht="27" customHeight="1">
      <c r="A61" s="22" t="s">
        <v>11</v>
      </c>
      <c r="B61" s="23" t="s">
        <v>9</v>
      </c>
      <c r="C61" s="25" t="s">
        <v>9</v>
      </c>
      <c r="D61" s="25" t="s">
        <v>9</v>
      </c>
      <c r="E61" s="25" t="s">
        <v>9</v>
      </c>
      <c r="F61" s="25" t="s">
        <v>9</v>
      </c>
      <c r="G61" s="25" t="s">
        <v>9</v>
      </c>
      <c r="H61" s="25" t="s">
        <v>9</v>
      </c>
      <c r="I61" s="25" t="s">
        <v>9</v>
      </c>
      <c r="J61" s="25" t="s">
        <v>9</v>
      </c>
      <c r="K61" s="25" t="s">
        <v>9</v>
      </c>
    </row>
    <row r="62" spans="1:11" ht="27" customHeight="1">
      <c r="A62" s="26" t="s">
        <v>109</v>
      </c>
      <c r="B62" s="23" t="s">
        <v>14</v>
      </c>
      <c r="C62" s="27">
        <v>180000</v>
      </c>
      <c r="D62" s="28">
        <v>245464</v>
      </c>
      <c r="E62" s="29">
        <f>D62/C62*100</f>
        <v>136.3688888888889</v>
      </c>
      <c r="F62" s="25" t="s">
        <v>9</v>
      </c>
      <c r="G62" s="25" t="s">
        <v>9</v>
      </c>
      <c r="H62" s="25" t="s">
        <v>9</v>
      </c>
      <c r="I62" s="25" t="s">
        <v>9</v>
      </c>
      <c r="J62" s="25" t="s">
        <v>9</v>
      </c>
      <c r="K62" s="25" t="s">
        <v>9</v>
      </c>
    </row>
    <row r="63" spans="1:11" ht="27" customHeight="1">
      <c r="A63" s="26" t="s">
        <v>110</v>
      </c>
      <c r="B63" s="23" t="s">
        <v>18</v>
      </c>
      <c r="C63" s="27">
        <v>400</v>
      </c>
      <c r="D63" s="28">
        <v>240</v>
      </c>
      <c r="E63" s="29">
        <f>D63/C63*100</f>
        <v>60</v>
      </c>
      <c r="F63" s="25" t="s">
        <v>9</v>
      </c>
      <c r="G63" s="25" t="s">
        <v>9</v>
      </c>
      <c r="H63" s="25" t="s">
        <v>9</v>
      </c>
      <c r="I63" s="25" t="s">
        <v>9</v>
      </c>
      <c r="J63" s="25" t="s">
        <v>9</v>
      </c>
      <c r="K63" s="25" t="s">
        <v>9</v>
      </c>
    </row>
    <row r="64" spans="1:11" ht="27" customHeight="1">
      <c r="A64" s="16" t="s">
        <v>79</v>
      </c>
      <c r="B64" s="17" t="s">
        <v>19</v>
      </c>
      <c r="C64" s="19">
        <f>C71</f>
        <v>1420362</v>
      </c>
      <c r="D64" s="19">
        <f>D71</f>
        <v>60310.25</v>
      </c>
      <c r="E64" s="20">
        <f>D64/C64*100</f>
        <v>4.2461182430957738</v>
      </c>
      <c r="F64" s="21">
        <v>10790300</v>
      </c>
      <c r="G64" s="20">
        <v>2385411.0699999998</v>
      </c>
      <c r="H64" s="20">
        <f>G64/F64*100</f>
        <v>22.106994893561811</v>
      </c>
      <c r="I64" s="21">
        <v>26361265</v>
      </c>
      <c r="J64" s="21">
        <v>1976290.31</v>
      </c>
      <c r="K64" s="21">
        <f>J64/I64*100</f>
        <v>7.4969479271954516</v>
      </c>
    </row>
    <row r="65" spans="1:11" ht="27" customHeight="1">
      <c r="A65" s="22" t="s">
        <v>11</v>
      </c>
      <c r="B65" s="23" t="s">
        <v>9</v>
      </c>
      <c r="C65" s="25" t="s">
        <v>9</v>
      </c>
      <c r="D65" s="25" t="s">
        <v>9</v>
      </c>
      <c r="E65" s="25" t="s">
        <v>9</v>
      </c>
      <c r="F65" s="25" t="s">
        <v>9</v>
      </c>
      <c r="G65" s="25" t="s">
        <v>9</v>
      </c>
      <c r="H65" s="25" t="s">
        <v>9</v>
      </c>
      <c r="I65" s="25" t="s">
        <v>9</v>
      </c>
      <c r="J65" s="25" t="s">
        <v>9</v>
      </c>
      <c r="K65" s="25" t="s">
        <v>9</v>
      </c>
    </row>
    <row r="66" spans="1:11" ht="27" customHeight="1">
      <c r="A66" s="53" t="s">
        <v>114</v>
      </c>
      <c r="B66" s="54"/>
      <c r="C66" s="55"/>
      <c r="D66" s="55"/>
      <c r="E66" s="55"/>
      <c r="F66" s="55"/>
      <c r="G66" s="55"/>
      <c r="H66" s="55"/>
      <c r="I66" s="55"/>
      <c r="J66" s="55"/>
      <c r="K66" s="55"/>
    </row>
    <row r="67" spans="1:11" ht="27" customHeight="1">
      <c r="A67" s="26" t="s">
        <v>120</v>
      </c>
      <c r="B67" s="23" t="s">
        <v>19</v>
      </c>
      <c r="C67" s="27">
        <v>1420362</v>
      </c>
      <c r="D67" s="40">
        <v>650366.18000000005</v>
      </c>
      <c r="E67" s="70">
        <f t="shared" ref="E67:E72" si="6">D67/C67*100</f>
        <v>45.788762301441466</v>
      </c>
      <c r="F67" s="25"/>
      <c r="G67" s="25"/>
      <c r="H67" s="25"/>
      <c r="I67" s="25"/>
      <c r="J67" s="25"/>
      <c r="K67" s="25"/>
    </row>
    <row r="68" spans="1:11" ht="27" customHeight="1">
      <c r="A68" s="26"/>
      <c r="B68" s="23" t="s">
        <v>22</v>
      </c>
      <c r="C68" s="27">
        <v>148803</v>
      </c>
      <c r="D68" s="40">
        <v>69211</v>
      </c>
      <c r="E68" s="70">
        <f t="shared" si="6"/>
        <v>46.51183107867449</v>
      </c>
      <c r="F68" s="25"/>
      <c r="G68" s="25"/>
      <c r="H68" s="25"/>
      <c r="I68" s="25"/>
      <c r="J68" s="25"/>
      <c r="K68" s="25"/>
    </row>
    <row r="69" spans="1:11" ht="27" customHeight="1">
      <c r="A69" s="26" t="s">
        <v>119</v>
      </c>
      <c r="B69" s="23" t="s">
        <v>19</v>
      </c>
      <c r="C69" s="27">
        <v>1420362</v>
      </c>
      <c r="D69" s="28">
        <v>79204.25</v>
      </c>
      <c r="E69" s="70">
        <f t="shared" ref="E69:E70" si="7">D69/C69*100</f>
        <v>5.576342509867203</v>
      </c>
      <c r="F69" s="25"/>
      <c r="G69" s="25"/>
      <c r="H69" s="25"/>
      <c r="I69" s="25"/>
      <c r="J69" s="25"/>
      <c r="K69" s="25"/>
    </row>
    <row r="70" spans="1:11" ht="27" customHeight="1">
      <c r="A70" s="26"/>
      <c r="B70" s="23" t="s">
        <v>22</v>
      </c>
      <c r="C70" s="27">
        <v>148803</v>
      </c>
      <c r="D70" s="28">
        <v>11096</v>
      </c>
      <c r="E70" s="70">
        <f t="shared" si="7"/>
        <v>7.4568389078177182</v>
      </c>
      <c r="F70" s="25"/>
      <c r="G70" s="25"/>
      <c r="H70" s="25"/>
      <c r="I70" s="25"/>
      <c r="J70" s="25"/>
      <c r="K70" s="25"/>
    </row>
    <row r="71" spans="1:11" ht="27" customHeight="1">
      <c r="A71" s="26" t="s">
        <v>118</v>
      </c>
      <c r="B71" s="23" t="s">
        <v>19</v>
      </c>
      <c r="C71" s="27">
        <v>1420362</v>
      </c>
      <c r="D71" s="28">
        <v>60310.25</v>
      </c>
      <c r="E71" s="70">
        <f t="shared" si="6"/>
        <v>4.2461182430957738</v>
      </c>
      <c r="F71" s="25" t="s">
        <v>9</v>
      </c>
      <c r="G71" s="25" t="s">
        <v>9</v>
      </c>
      <c r="H71" s="25" t="s">
        <v>9</v>
      </c>
      <c r="I71" s="25" t="s">
        <v>9</v>
      </c>
      <c r="J71" s="25" t="s">
        <v>9</v>
      </c>
      <c r="K71" s="25" t="s">
        <v>9</v>
      </c>
    </row>
    <row r="72" spans="1:11" ht="27" customHeight="1">
      <c r="A72" s="26"/>
      <c r="B72" s="23" t="s">
        <v>22</v>
      </c>
      <c r="C72" s="27">
        <v>148803</v>
      </c>
      <c r="D72" s="28">
        <v>7745</v>
      </c>
      <c r="E72" s="70">
        <f t="shared" si="6"/>
        <v>5.2048681814210731</v>
      </c>
      <c r="F72" s="25"/>
      <c r="G72" s="25"/>
      <c r="H72" s="25"/>
      <c r="I72" s="25"/>
      <c r="J72" s="25"/>
      <c r="K72" s="25"/>
    </row>
    <row r="73" spans="1:11" ht="27" customHeight="1">
      <c r="A73" s="53" t="s">
        <v>115</v>
      </c>
      <c r="B73" s="54"/>
      <c r="C73" s="56"/>
      <c r="D73" s="57"/>
      <c r="E73" s="58"/>
      <c r="F73" s="55"/>
      <c r="G73" s="55"/>
      <c r="H73" s="55"/>
      <c r="I73" s="55"/>
      <c r="J73" s="55"/>
      <c r="K73" s="55"/>
    </row>
    <row r="74" spans="1:11" ht="27" customHeight="1">
      <c r="A74" s="26" t="s">
        <v>117</v>
      </c>
      <c r="B74" s="23" t="s">
        <v>22</v>
      </c>
      <c r="C74" s="27">
        <v>50893</v>
      </c>
      <c r="D74" s="28">
        <v>7493</v>
      </c>
      <c r="E74" s="29">
        <f t="shared" ref="E74" si="8">D74/C74*100</f>
        <v>14.723046391448728</v>
      </c>
      <c r="F74" s="25"/>
      <c r="G74" s="25"/>
      <c r="H74" s="25"/>
      <c r="I74" s="25"/>
      <c r="J74" s="25"/>
      <c r="K74" s="25"/>
    </row>
    <row r="75" spans="1:11" ht="40.5">
      <c r="A75" s="53" t="s">
        <v>116</v>
      </c>
      <c r="B75" s="54"/>
      <c r="C75" s="56"/>
      <c r="D75" s="57"/>
      <c r="E75" s="58"/>
      <c r="F75" s="55"/>
      <c r="G75" s="55"/>
      <c r="H75" s="55"/>
      <c r="I75" s="55"/>
      <c r="J75" s="55"/>
      <c r="K75" s="55"/>
    </row>
    <row r="76" spans="1:11" ht="27" customHeight="1">
      <c r="A76" s="26" t="s">
        <v>117</v>
      </c>
      <c r="B76" s="23" t="s">
        <v>19</v>
      </c>
      <c r="C76" s="27">
        <v>1400000</v>
      </c>
      <c r="D76" s="28">
        <v>0</v>
      </c>
      <c r="E76" s="29">
        <f t="shared" ref="E76:E78" si="9">D76/C76*100</f>
        <v>0</v>
      </c>
      <c r="F76" s="25"/>
      <c r="G76" s="25"/>
      <c r="H76" s="25"/>
      <c r="I76" s="25"/>
      <c r="J76" s="25"/>
      <c r="K76" s="25"/>
    </row>
    <row r="77" spans="1:11" ht="40.5">
      <c r="A77" s="53" t="s">
        <v>121</v>
      </c>
      <c r="B77" s="54"/>
      <c r="C77" s="56"/>
      <c r="D77" s="57"/>
      <c r="E77" s="58"/>
      <c r="F77" s="55"/>
      <c r="G77" s="55"/>
      <c r="H77" s="55"/>
      <c r="I77" s="55"/>
      <c r="J77" s="55"/>
      <c r="K77" s="55"/>
    </row>
    <row r="78" spans="1:11" ht="27" customHeight="1">
      <c r="A78" s="26" t="s">
        <v>117</v>
      </c>
      <c r="B78" s="23" t="s">
        <v>22</v>
      </c>
      <c r="C78" s="27">
        <v>400</v>
      </c>
      <c r="D78" s="28"/>
      <c r="E78" s="29">
        <f t="shared" si="9"/>
        <v>0</v>
      </c>
      <c r="F78" s="25"/>
      <c r="G78" s="25"/>
      <c r="H78" s="25"/>
      <c r="I78" s="25"/>
      <c r="J78" s="25"/>
      <c r="K78" s="25"/>
    </row>
    <row r="79" spans="1:11" ht="27" customHeight="1">
      <c r="A79" s="16" t="s">
        <v>80</v>
      </c>
      <c r="B79" s="17" t="s">
        <v>14</v>
      </c>
      <c r="C79" s="19">
        <f>C83</f>
        <v>37000</v>
      </c>
      <c r="D79" s="19">
        <f>D83</f>
        <v>9352</v>
      </c>
      <c r="E79" s="20">
        <f>D79/C79*100</f>
        <v>25.275675675675675</v>
      </c>
      <c r="F79" s="21">
        <v>21398100</v>
      </c>
      <c r="G79" s="20">
        <f>3758486.02+2074999</f>
        <v>5833485.0199999996</v>
      </c>
      <c r="H79" s="20">
        <f>G79/F79*100</f>
        <v>27.2616962253658</v>
      </c>
      <c r="I79" s="21">
        <v>65684300</v>
      </c>
      <c r="J79" s="21">
        <v>9202936.9900000002</v>
      </c>
      <c r="K79" s="21">
        <f>J79/I79*100</f>
        <v>14.010862550107102</v>
      </c>
    </row>
    <row r="80" spans="1:11" ht="31.5" customHeight="1">
      <c r="A80" s="22" t="s">
        <v>11</v>
      </c>
      <c r="B80" s="23" t="s">
        <v>9</v>
      </c>
      <c r="C80" s="25" t="s">
        <v>9</v>
      </c>
      <c r="D80" s="25" t="s">
        <v>9</v>
      </c>
      <c r="E80" s="25" t="s">
        <v>9</v>
      </c>
      <c r="F80" s="25" t="s">
        <v>9</v>
      </c>
      <c r="G80" s="25" t="s">
        <v>9</v>
      </c>
      <c r="H80" s="25" t="s">
        <v>9</v>
      </c>
      <c r="I80" s="25" t="s">
        <v>9</v>
      </c>
      <c r="J80" s="25" t="s">
        <v>9</v>
      </c>
      <c r="K80" s="25" t="s">
        <v>9</v>
      </c>
    </row>
    <row r="81" spans="1:11" ht="27" customHeight="1">
      <c r="A81" s="26" t="s">
        <v>111</v>
      </c>
      <c r="B81" s="23" t="s">
        <v>19</v>
      </c>
      <c r="C81" s="27">
        <v>117700</v>
      </c>
      <c r="D81" s="28">
        <v>39741.29</v>
      </c>
      <c r="E81" s="29">
        <f t="shared" ref="E81:E83" si="10">D81/C81*100</f>
        <v>33.764902293967715</v>
      </c>
      <c r="F81" s="25" t="s">
        <v>9</v>
      </c>
      <c r="G81" s="25" t="s">
        <v>9</v>
      </c>
      <c r="H81" s="25" t="s">
        <v>9</v>
      </c>
      <c r="I81" s="25" t="s">
        <v>9</v>
      </c>
      <c r="J81" s="25" t="s">
        <v>9</v>
      </c>
      <c r="K81" s="25" t="s">
        <v>9</v>
      </c>
    </row>
    <row r="82" spans="1:11" ht="27" customHeight="1">
      <c r="A82" s="26" t="s">
        <v>112</v>
      </c>
      <c r="B82" s="23" t="s">
        <v>14</v>
      </c>
      <c r="C82" s="27">
        <v>37000</v>
      </c>
      <c r="D82" s="28">
        <v>13126</v>
      </c>
      <c r="E82" s="29">
        <f t="shared" si="10"/>
        <v>35.475675675675674</v>
      </c>
      <c r="F82" s="25" t="s">
        <v>9</v>
      </c>
      <c r="G82" s="25" t="s">
        <v>9</v>
      </c>
      <c r="H82" s="25" t="s">
        <v>9</v>
      </c>
      <c r="I82" s="25" t="s">
        <v>9</v>
      </c>
      <c r="J82" s="25" t="s">
        <v>9</v>
      </c>
      <c r="K82" s="25" t="s">
        <v>9</v>
      </c>
    </row>
    <row r="83" spans="1:11" ht="27" customHeight="1">
      <c r="A83" s="26" t="s">
        <v>113</v>
      </c>
      <c r="B83" s="23" t="s">
        <v>14</v>
      </c>
      <c r="C83" s="27">
        <v>37000</v>
      </c>
      <c r="D83" s="28">
        <v>9352</v>
      </c>
      <c r="E83" s="29">
        <f t="shared" si="10"/>
        <v>25.275675675675675</v>
      </c>
      <c r="F83" s="25" t="s">
        <v>9</v>
      </c>
      <c r="G83" s="25" t="s">
        <v>9</v>
      </c>
      <c r="H83" s="25" t="s">
        <v>9</v>
      </c>
      <c r="I83" s="25" t="s">
        <v>9</v>
      </c>
      <c r="J83" s="25" t="s">
        <v>9</v>
      </c>
      <c r="K83" s="25" t="s">
        <v>9</v>
      </c>
    </row>
    <row r="84" spans="1:11" ht="27" customHeight="1">
      <c r="A84" s="16" t="s">
        <v>81</v>
      </c>
      <c r="B84" s="17" t="s">
        <v>14</v>
      </c>
      <c r="C84" s="19">
        <f>C90+C92</f>
        <v>6076</v>
      </c>
      <c r="D84" s="19">
        <f>D91+D94</f>
        <v>39</v>
      </c>
      <c r="E84" s="20">
        <f>D84/C84*100</f>
        <v>0.64186965108624094</v>
      </c>
      <c r="F84" s="21"/>
      <c r="G84" s="21"/>
      <c r="H84" s="21"/>
      <c r="I84" s="21">
        <v>17437285</v>
      </c>
      <c r="J84" s="20">
        <v>170495</v>
      </c>
      <c r="K84" s="20">
        <f>J84/I84*100</f>
        <v>0.97776115949243259</v>
      </c>
    </row>
    <row r="85" spans="1:11" ht="27" customHeight="1">
      <c r="A85" s="22" t="s">
        <v>11</v>
      </c>
      <c r="B85" s="23"/>
      <c r="C85" s="25" t="s">
        <v>9</v>
      </c>
      <c r="D85" s="25" t="s">
        <v>9</v>
      </c>
      <c r="E85" s="25" t="s">
        <v>9</v>
      </c>
      <c r="F85" s="25" t="s">
        <v>9</v>
      </c>
      <c r="G85" s="25" t="s">
        <v>9</v>
      </c>
      <c r="H85" s="25" t="s">
        <v>9</v>
      </c>
      <c r="I85" s="25" t="s">
        <v>9</v>
      </c>
      <c r="J85" s="25" t="s">
        <v>9</v>
      </c>
      <c r="K85" s="25" t="s">
        <v>9</v>
      </c>
    </row>
    <row r="86" spans="1:11" ht="27" customHeight="1">
      <c r="A86" s="26" t="s">
        <v>60</v>
      </c>
      <c r="B86" s="23" t="s">
        <v>64</v>
      </c>
      <c r="C86" s="27">
        <v>27</v>
      </c>
      <c r="D86" s="28">
        <v>0</v>
      </c>
      <c r="E86" s="29">
        <v>0</v>
      </c>
      <c r="F86" s="25"/>
      <c r="G86" s="25"/>
      <c r="H86" s="25"/>
      <c r="I86" s="25"/>
      <c r="J86" s="25"/>
      <c r="K86" s="25"/>
    </row>
    <row r="87" spans="1:11" ht="27" customHeight="1">
      <c r="A87" s="26" t="s">
        <v>61</v>
      </c>
      <c r="B87" s="23" t="s">
        <v>64</v>
      </c>
      <c r="C87" s="27">
        <v>27</v>
      </c>
      <c r="D87" s="28">
        <v>0</v>
      </c>
      <c r="E87" s="29">
        <v>0</v>
      </c>
      <c r="F87" s="25"/>
      <c r="G87" s="25"/>
      <c r="H87" s="25"/>
      <c r="I87" s="25"/>
      <c r="J87" s="25"/>
      <c r="K87" s="25"/>
    </row>
    <row r="88" spans="1:11" ht="27" customHeight="1">
      <c r="A88" s="26" t="s">
        <v>62</v>
      </c>
      <c r="B88" s="23" t="s">
        <v>64</v>
      </c>
      <c r="C88" s="27">
        <v>27</v>
      </c>
      <c r="D88" s="28">
        <v>0</v>
      </c>
      <c r="E88" s="29">
        <v>0</v>
      </c>
      <c r="F88" s="25"/>
      <c r="G88" s="25"/>
      <c r="H88" s="25"/>
      <c r="I88" s="25"/>
      <c r="J88" s="25"/>
      <c r="K88" s="25"/>
    </row>
    <row r="89" spans="1:11" ht="27" customHeight="1">
      <c r="A89" s="75" t="s">
        <v>126</v>
      </c>
      <c r="B89" s="54"/>
      <c r="C89" s="56"/>
      <c r="D89" s="57"/>
      <c r="E89" s="58"/>
      <c r="F89" s="25"/>
      <c r="G89" s="25"/>
      <c r="H89" s="25"/>
      <c r="I89" s="25"/>
      <c r="J89" s="25"/>
      <c r="K89" s="25"/>
    </row>
    <row r="90" spans="1:11" ht="27" customHeight="1">
      <c r="A90" s="26" t="s">
        <v>127</v>
      </c>
      <c r="B90" s="23" t="s">
        <v>14</v>
      </c>
      <c r="C90" s="27">
        <v>6076</v>
      </c>
      <c r="D90" s="28">
        <v>17</v>
      </c>
      <c r="E90" s="29">
        <f t="shared" ref="E90" si="11">D90/C90*100</f>
        <v>0.27978933508887427</v>
      </c>
      <c r="F90" s="25"/>
      <c r="G90" s="25"/>
      <c r="H90" s="25"/>
      <c r="I90" s="25"/>
      <c r="J90" s="25"/>
      <c r="K90" s="25"/>
    </row>
    <row r="91" spans="1:11" ht="27" customHeight="1">
      <c r="A91" s="26" t="s">
        <v>128</v>
      </c>
      <c r="B91" s="23" t="s">
        <v>14</v>
      </c>
      <c r="C91" s="27">
        <v>6076</v>
      </c>
      <c r="D91" s="28">
        <v>3</v>
      </c>
      <c r="E91" s="29">
        <f t="shared" ref="E91:E93" si="12">D91/C91*100</f>
        <v>4.9374588545095459E-2</v>
      </c>
      <c r="F91" s="25"/>
      <c r="G91" s="25"/>
      <c r="H91" s="25"/>
      <c r="I91" s="25"/>
      <c r="J91" s="25"/>
      <c r="K91" s="25"/>
    </row>
    <row r="92" spans="1:11" ht="27" customHeight="1">
      <c r="A92" s="75" t="s">
        <v>63</v>
      </c>
      <c r="B92" s="54"/>
      <c r="C92" s="56"/>
      <c r="D92" s="57"/>
      <c r="E92" s="58"/>
      <c r="F92" s="25"/>
      <c r="G92" s="25"/>
      <c r="H92" s="25"/>
      <c r="I92" s="25"/>
      <c r="J92" s="25"/>
      <c r="K92" s="25"/>
    </row>
    <row r="93" spans="1:11" ht="27" customHeight="1">
      <c r="A93" s="72" t="s">
        <v>127</v>
      </c>
      <c r="B93" s="23" t="s">
        <v>14</v>
      </c>
      <c r="C93" s="27">
        <v>814</v>
      </c>
      <c r="D93" s="28">
        <v>24</v>
      </c>
      <c r="E93" s="29">
        <f t="shared" si="12"/>
        <v>2.9484029484029484</v>
      </c>
      <c r="F93" s="25"/>
      <c r="G93" s="25"/>
      <c r="H93" s="25"/>
      <c r="I93" s="25"/>
      <c r="J93" s="25"/>
      <c r="K93" s="25"/>
    </row>
    <row r="94" spans="1:11" ht="27" customHeight="1">
      <c r="A94" s="72" t="s">
        <v>129</v>
      </c>
      <c r="B94" s="23" t="s">
        <v>14</v>
      </c>
      <c r="C94" s="27">
        <v>814</v>
      </c>
      <c r="D94" s="28">
        <v>36</v>
      </c>
      <c r="E94" s="29">
        <f t="shared" ref="E94" si="13">D94/C94*100</f>
        <v>4.4226044226044223</v>
      </c>
      <c r="F94" s="25"/>
      <c r="G94" s="25"/>
      <c r="H94" s="25"/>
      <c r="I94" s="25"/>
      <c r="J94" s="25"/>
      <c r="K94" s="25"/>
    </row>
    <row r="95" spans="1:11" ht="27" customHeight="1">
      <c r="A95" s="16" t="s">
        <v>82</v>
      </c>
      <c r="B95" s="17"/>
      <c r="C95" s="21"/>
      <c r="D95" s="21"/>
      <c r="E95" s="21"/>
      <c r="F95" s="21"/>
      <c r="G95" s="21"/>
      <c r="H95" s="21"/>
      <c r="I95" s="21">
        <f>I96+I105</f>
        <v>2196325</v>
      </c>
      <c r="J95" s="21">
        <f>J96+J105</f>
        <v>97326</v>
      </c>
      <c r="K95" s="21">
        <f>J95/I95*100</f>
        <v>4.4313113951714795</v>
      </c>
    </row>
    <row r="96" spans="1:11" ht="27" customHeight="1">
      <c r="A96" s="41" t="s">
        <v>83</v>
      </c>
      <c r="B96" s="42"/>
      <c r="C96" s="43"/>
      <c r="D96" s="43"/>
      <c r="E96" s="43"/>
      <c r="F96" s="43"/>
      <c r="G96" s="43"/>
      <c r="H96" s="43"/>
      <c r="I96" s="43">
        <v>907945</v>
      </c>
      <c r="J96" s="43">
        <v>25246</v>
      </c>
      <c r="K96" s="43">
        <f>J96/I96*100</f>
        <v>2.7805649020590453</v>
      </c>
    </row>
    <row r="97" spans="1:11" ht="27" customHeight="1">
      <c r="A97" s="22" t="s">
        <v>11</v>
      </c>
      <c r="B97" s="23" t="s">
        <v>9</v>
      </c>
      <c r="C97" s="25" t="s">
        <v>9</v>
      </c>
      <c r="D97" s="25" t="s">
        <v>9</v>
      </c>
      <c r="E97" s="25" t="s">
        <v>9</v>
      </c>
      <c r="F97" s="25" t="s">
        <v>9</v>
      </c>
      <c r="G97" s="25" t="s">
        <v>9</v>
      </c>
      <c r="H97" s="25" t="s">
        <v>9</v>
      </c>
      <c r="I97" s="25" t="s">
        <v>9</v>
      </c>
      <c r="J97" s="25" t="s">
        <v>9</v>
      </c>
      <c r="K97" s="25" t="s">
        <v>9</v>
      </c>
    </row>
    <row r="98" spans="1:11" ht="27" customHeight="1">
      <c r="A98" s="26" t="s">
        <v>50</v>
      </c>
      <c r="B98" s="23" t="s">
        <v>19</v>
      </c>
      <c r="C98" s="27">
        <v>4000</v>
      </c>
      <c r="D98" s="28">
        <v>2541</v>
      </c>
      <c r="E98" s="29">
        <f t="shared" ref="E98:E104" si="14">D98/C98*100</f>
        <v>63.524999999999999</v>
      </c>
      <c r="F98" s="25"/>
      <c r="G98" s="25"/>
      <c r="H98" s="25"/>
      <c r="I98" s="25"/>
      <c r="J98" s="25"/>
      <c r="K98" s="25"/>
    </row>
    <row r="99" spans="1:11" ht="27" customHeight="1">
      <c r="A99" s="26" t="s">
        <v>51</v>
      </c>
      <c r="B99" s="23" t="s">
        <v>21</v>
      </c>
      <c r="C99" s="27">
        <v>42</v>
      </c>
      <c r="D99" s="28">
        <v>13</v>
      </c>
      <c r="E99" s="29">
        <f t="shared" si="14"/>
        <v>30.952380952380953</v>
      </c>
      <c r="F99" s="25"/>
      <c r="G99" s="25"/>
      <c r="H99" s="25"/>
      <c r="I99" s="25"/>
      <c r="J99" s="25"/>
      <c r="K99" s="25"/>
    </row>
    <row r="100" spans="1:11" ht="27" customHeight="1">
      <c r="A100" s="26" t="s">
        <v>52</v>
      </c>
      <c r="B100" s="23" t="s">
        <v>21</v>
      </c>
      <c r="C100" s="27">
        <v>42</v>
      </c>
      <c r="D100" s="28">
        <v>18</v>
      </c>
      <c r="E100" s="29">
        <f t="shared" si="14"/>
        <v>42.857142857142854</v>
      </c>
      <c r="F100" s="25"/>
      <c r="G100" s="25"/>
      <c r="H100" s="25"/>
      <c r="I100" s="25"/>
      <c r="J100" s="25"/>
      <c r="K100" s="25"/>
    </row>
    <row r="101" spans="1:11" ht="27" customHeight="1">
      <c r="A101" s="26" t="s">
        <v>122</v>
      </c>
      <c r="B101" s="23" t="s">
        <v>19</v>
      </c>
      <c r="C101" s="27">
        <v>4000</v>
      </c>
      <c r="D101" s="28">
        <v>2555</v>
      </c>
      <c r="E101" s="29">
        <f t="shared" si="14"/>
        <v>63.875000000000007</v>
      </c>
      <c r="F101" s="25"/>
      <c r="G101" s="25"/>
      <c r="H101" s="25"/>
      <c r="I101" s="25"/>
      <c r="J101" s="25"/>
      <c r="K101" s="25"/>
    </row>
    <row r="102" spans="1:11" ht="27" customHeight="1">
      <c r="A102" s="26" t="s">
        <v>124</v>
      </c>
      <c r="B102" s="23" t="s">
        <v>19</v>
      </c>
      <c r="C102" s="27">
        <v>4000</v>
      </c>
      <c r="D102" s="28">
        <v>1529</v>
      </c>
      <c r="E102" s="29">
        <f t="shared" si="14"/>
        <v>38.224999999999994</v>
      </c>
      <c r="F102" s="25"/>
      <c r="G102" s="25"/>
      <c r="H102" s="25"/>
      <c r="I102" s="25"/>
      <c r="J102" s="25"/>
      <c r="K102" s="25"/>
    </row>
    <row r="103" spans="1:11" ht="27" customHeight="1">
      <c r="A103" s="26" t="s">
        <v>130</v>
      </c>
      <c r="B103" s="23" t="s">
        <v>19</v>
      </c>
      <c r="C103" s="27">
        <v>4000</v>
      </c>
      <c r="D103" s="28">
        <v>0</v>
      </c>
      <c r="E103" s="29">
        <f t="shared" si="14"/>
        <v>0</v>
      </c>
      <c r="F103" s="25"/>
      <c r="G103" s="25"/>
      <c r="H103" s="25"/>
      <c r="I103" s="25"/>
      <c r="J103" s="25"/>
      <c r="K103" s="25"/>
    </row>
    <row r="104" spans="1:11" ht="27" customHeight="1">
      <c r="A104" s="26" t="s">
        <v>131</v>
      </c>
      <c r="B104" s="23" t="s">
        <v>19</v>
      </c>
      <c r="C104" s="27">
        <v>4000</v>
      </c>
      <c r="D104" s="28">
        <v>0</v>
      </c>
      <c r="E104" s="29">
        <f t="shared" si="14"/>
        <v>0</v>
      </c>
      <c r="F104" s="25"/>
      <c r="G104" s="25"/>
      <c r="H104" s="25"/>
      <c r="I104" s="25"/>
      <c r="J104" s="25"/>
      <c r="K104" s="25"/>
    </row>
    <row r="105" spans="1:11" ht="27" customHeight="1">
      <c r="A105" s="41" t="s">
        <v>84</v>
      </c>
      <c r="B105" s="42"/>
      <c r="C105" s="43"/>
      <c r="D105" s="43"/>
      <c r="E105" s="43"/>
      <c r="F105" s="43"/>
      <c r="G105" s="43"/>
      <c r="H105" s="43"/>
      <c r="I105" s="43">
        <v>1288380</v>
      </c>
      <c r="J105" s="44">
        <v>72080</v>
      </c>
      <c r="K105" s="44">
        <f>J105/I105*100</f>
        <v>5.5946227044815968</v>
      </c>
    </row>
    <row r="106" spans="1:11" ht="27" customHeight="1">
      <c r="A106" s="22" t="s">
        <v>11</v>
      </c>
      <c r="B106" s="23" t="s">
        <v>9</v>
      </c>
      <c r="C106" s="25" t="s">
        <v>9</v>
      </c>
      <c r="D106" s="25" t="s">
        <v>9</v>
      </c>
      <c r="E106" s="25" t="s">
        <v>9</v>
      </c>
      <c r="F106" s="25" t="s">
        <v>9</v>
      </c>
      <c r="G106" s="25" t="s">
        <v>9</v>
      </c>
      <c r="H106" s="25" t="s">
        <v>9</v>
      </c>
      <c r="I106" s="25" t="s">
        <v>9</v>
      </c>
      <c r="J106" s="25" t="s">
        <v>9</v>
      </c>
      <c r="K106" s="25" t="s">
        <v>9</v>
      </c>
    </row>
    <row r="107" spans="1:11" ht="27" customHeight="1">
      <c r="A107" s="26" t="s">
        <v>53</v>
      </c>
      <c r="B107" s="23" t="s">
        <v>19</v>
      </c>
      <c r="C107" s="27">
        <v>710</v>
      </c>
      <c r="D107" s="28">
        <v>0</v>
      </c>
      <c r="E107" s="29">
        <f t="shared" ref="E107:E122" si="15">D107/C107*100</f>
        <v>0</v>
      </c>
      <c r="F107" s="25"/>
      <c r="G107" s="25"/>
      <c r="H107" s="25"/>
      <c r="I107" s="25"/>
      <c r="J107" s="25"/>
      <c r="K107" s="25"/>
    </row>
    <row r="108" spans="1:11" ht="27" customHeight="1">
      <c r="A108" s="26" t="s">
        <v>54</v>
      </c>
      <c r="B108" s="23" t="s">
        <v>14</v>
      </c>
      <c r="C108" s="27">
        <v>94</v>
      </c>
      <c r="D108" s="28">
        <v>1</v>
      </c>
      <c r="E108" s="29">
        <f t="shared" si="15"/>
        <v>1.0638297872340425</v>
      </c>
      <c r="F108" s="25"/>
      <c r="G108" s="25"/>
      <c r="H108" s="25"/>
      <c r="I108" s="25"/>
      <c r="J108" s="25"/>
      <c r="K108" s="25"/>
    </row>
    <row r="109" spans="1:11" ht="27" customHeight="1">
      <c r="A109" s="26" t="s">
        <v>55</v>
      </c>
      <c r="B109" s="23" t="s">
        <v>19</v>
      </c>
      <c r="C109" s="27">
        <v>2739</v>
      </c>
      <c r="D109" s="73">
        <v>44.65</v>
      </c>
      <c r="E109" s="29">
        <f t="shared" si="15"/>
        <v>1.6301569916027745</v>
      </c>
      <c r="F109" s="25"/>
      <c r="G109" s="25"/>
      <c r="H109" s="25"/>
      <c r="I109" s="25"/>
      <c r="J109" s="25"/>
      <c r="K109" s="25"/>
    </row>
    <row r="110" spans="1:11" ht="27" customHeight="1">
      <c r="A110" s="26" t="s">
        <v>56</v>
      </c>
      <c r="B110" s="23" t="s">
        <v>19</v>
      </c>
      <c r="C110" s="27">
        <v>1404</v>
      </c>
      <c r="D110" s="73">
        <v>132.13</v>
      </c>
      <c r="E110" s="29">
        <f t="shared" si="15"/>
        <v>9.4109686609686598</v>
      </c>
      <c r="F110" s="25"/>
      <c r="G110" s="25"/>
      <c r="H110" s="25"/>
      <c r="I110" s="25"/>
      <c r="J110" s="25"/>
      <c r="K110" s="25"/>
    </row>
    <row r="111" spans="1:11" ht="27" customHeight="1">
      <c r="A111" s="26" t="s">
        <v>57</v>
      </c>
      <c r="B111" s="23" t="s">
        <v>19</v>
      </c>
      <c r="C111" s="27">
        <v>5712</v>
      </c>
      <c r="D111" s="73">
        <v>322.26</v>
      </c>
      <c r="E111" s="29">
        <f t="shared" si="15"/>
        <v>5.6418067226890756</v>
      </c>
      <c r="F111" s="25"/>
      <c r="G111" s="25"/>
      <c r="H111" s="25"/>
      <c r="I111" s="25"/>
      <c r="J111" s="25"/>
      <c r="K111" s="25"/>
    </row>
    <row r="112" spans="1:11" ht="27" customHeight="1">
      <c r="A112" s="26" t="s">
        <v>58</v>
      </c>
      <c r="B112" s="23" t="s">
        <v>14</v>
      </c>
      <c r="C112" s="27">
        <v>2232</v>
      </c>
      <c r="D112" s="28">
        <v>101</v>
      </c>
      <c r="E112" s="29">
        <f t="shared" si="15"/>
        <v>4.5250896057347667</v>
      </c>
      <c r="F112" s="25"/>
      <c r="G112" s="25"/>
      <c r="H112" s="25"/>
      <c r="I112" s="25"/>
      <c r="J112" s="25"/>
      <c r="K112" s="25"/>
    </row>
    <row r="113" spans="1:11" ht="27" customHeight="1">
      <c r="A113" s="26" t="s">
        <v>59</v>
      </c>
      <c r="B113" s="23" t="s">
        <v>19</v>
      </c>
      <c r="C113" s="27">
        <v>1323</v>
      </c>
      <c r="D113" s="74">
        <v>32.729999999999997</v>
      </c>
      <c r="E113" s="29">
        <f t="shared" si="15"/>
        <v>2.4739229024943308</v>
      </c>
      <c r="F113" s="25"/>
      <c r="G113" s="25"/>
      <c r="H113" s="25"/>
      <c r="I113" s="25"/>
      <c r="J113" s="25"/>
      <c r="K113" s="25"/>
    </row>
    <row r="114" spans="1:11" s="65" customFormat="1" ht="27" customHeight="1">
      <c r="A114" s="61" t="s">
        <v>85</v>
      </c>
      <c r="B114" s="62" t="s">
        <v>21</v>
      </c>
      <c r="C114" s="63">
        <f>C116+C117+C118+C122</f>
        <v>161198.66</v>
      </c>
      <c r="D114" s="63">
        <f>D122</f>
        <v>0</v>
      </c>
      <c r="E114" s="64">
        <f t="shared" si="15"/>
        <v>0</v>
      </c>
      <c r="F114" s="60">
        <v>6930400</v>
      </c>
      <c r="G114" s="51">
        <f>30441.5+6134040.4</f>
        <v>6164481.9000000004</v>
      </c>
      <c r="H114" s="51">
        <f>G114/F114*100</f>
        <v>88.94842866212629</v>
      </c>
      <c r="I114" s="60">
        <v>12173137</v>
      </c>
      <c r="J114" s="51">
        <v>1298285.1200000001</v>
      </c>
      <c r="K114" s="51">
        <f>J114/I114*100</f>
        <v>10.665164780450596</v>
      </c>
    </row>
    <row r="115" spans="1:11" ht="27" customHeight="1">
      <c r="A115" s="22" t="s">
        <v>11</v>
      </c>
      <c r="B115" s="23" t="s">
        <v>9</v>
      </c>
      <c r="C115" s="25" t="s">
        <v>9</v>
      </c>
      <c r="D115" s="25" t="s">
        <v>9</v>
      </c>
      <c r="E115" s="25" t="s">
        <v>9</v>
      </c>
      <c r="F115" s="25" t="s">
        <v>9</v>
      </c>
      <c r="G115" s="25" t="s">
        <v>9</v>
      </c>
      <c r="H115" s="25" t="s">
        <v>9</v>
      </c>
      <c r="I115" s="25" t="s">
        <v>9</v>
      </c>
      <c r="J115" s="25" t="s">
        <v>9</v>
      </c>
      <c r="K115" s="25" t="s">
        <v>9</v>
      </c>
    </row>
    <row r="116" spans="1:11" ht="27" customHeight="1">
      <c r="A116" s="26" t="s">
        <v>148</v>
      </c>
      <c r="B116" s="23" t="s">
        <v>21</v>
      </c>
      <c r="C116" s="45">
        <v>10</v>
      </c>
      <c r="D116" s="46">
        <v>0</v>
      </c>
      <c r="E116" s="47">
        <f t="shared" si="15"/>
        <v>0</v>
      </c>
      <c r="F116" s="48" t="s">
        <v>9</v>
      </c>
      <c r="G116" s="48" t="s">
        <v>9</v>
      </c>
      <c r="H116" s="48" t="s">
        <v>9</v>
      </c>
      <c r="I116" s="48" t="s">
        <v>9</v>
      </c>
      <c r="J116" s="48" t="s">
        <v>9</v>
      </c>
      <c r="K116" s="48" t="s">
        <v>9</v>
      </c>
    </row>
    <row r="117" spans="1:11" ht="27" customHeight="1">
      <c r="A117" s="26" t="s">
        <v>149</v>
      </c>
      <c r="B117" s="23" t="s">
        <v>19</v>
      </c>
      <c r="C117" s="27">
        <v>161089</v>
      </c>
      <c r="D117" s="28">
        <v>15478</v>
      </c>
      <c r="E117" s="29">
        <f t="shared" si="15"/>
        <v>9.6083531463973326</v>
      </c>
      <c r="F117" s="25" t="s">
        <v>9</v>
      </c>
      <c r="G117" s="25" t="s">
        <v>9</v>
      </c>
      <c r="H117" s="25" t="s">
        <v>9</v>
      </c>
      <c r="I117" s="25" t="s">
        <v>9</v>
      </c>
      <c r="J117" s="25" t="s">
        <v>9</v>
      </c>
      <c r="K117" s="25" t="s">
        <v>9</v>
      </c>
    </row>
    <row r="118" spans="1:11" ht="27" customHeight="1">
      <c r="A118" s="26" t="s">
        <v>150</v>
      </c>
      <c r="B118" s="23" t="s">
        <v>153</v>
      </c>
      <c r="C118" s="27">
        <v>52.66</v>
      </c>
      <c r="D118" s="28">
        <v>14.17</v>
      </c>
      <c r="E118" s="29">
        <f t="shared" si="15"/>
        <v>26.908469426509683</v>
      </c>
      <c r="F118" s="25" t="s">
        <v>9</v>
      </c>
      <c r="G118" s="25" t="s">
        <v>9</v>
      </c>
      <c r="H118" s="25" t="s">
        <v>9</v>
      </c>
      <c r="I118" s="25" t="s">
        <v>9</v>
      </c>
      <c r="J118" s="25" t="s">
        <v>9</v>
      </c>
      <c r="K118" s="25" t="s">
        <v>9</v>
      </c>
    </row>
    <row r="119" spans="1:11" ht="27" customHeight="1">
      <c r="A119" s="26" t="s">
        <v>151</v>
      </c>
      <c r="B119" s="23" t="s">
        <v>21</v>
      </c>
      <c r="C119" s="27">
        <v>50</v>
      </c>
      <c r="D119" s="28">
        <v>11</v>
      </c>
      <c r="E119" s="29">
        <f t="shared" si="15"/>
        <v>22</v>
      </c>
      <c r="F119" s="25"/>
      <c r="G119" s="25"/>
      <c r="H119" s="25"/>
      <c r="I119" s="25"/>
      <c r="J119" s="25"/>
      <c r="K119" s="25"/>
    </row>
    <row r="120" spans="1:11" ht="27" customHeight="1">
      <c r="A120" s="26" t="s">
        <v>149</v>
      </c>
      <c r="B120" s="23" t="s">
        <v>21</v>
      </c>
      <c r="C120" s="27">
        <v>10</v>
      </c>
      <c r="D120" s="28">
        <v>0</v>
      </c>
      <c r="E120" s="29">
        <f t="shared" si="15"/>
        <v>0</v>
      </c>
      <c r="F120" s="25"/>
      <c r="G120" s="25"/>
      <c r="H120" s="25"/>
      <c r="I120" s="25"/>
      <c r="J120" s="25"/>
      <c r="K120" s="25"/>
    </row>
    <row r="121" spans="1:11" ht="27" customHeight="1">
      <c r="A121" s="26" t="s">
        <v>150</v>
      </c>
      <c r="B121" s="23" t="s">
        <v>21</v>
      </c>
      <c r="C121" s="27">
        <v>12</v>
      </c>
      <c r="D121" s="28">
        <v>0</v>
      </c>
      <c r="E121" s="29">
        <f t="shared" si="15"/>
        <v>0</v>
      </c>
      <c r="F121" s="25"/>
      <c r="G121" s="25"/>
      <c r="H121" s="25"/>
      <c r="I121" s="25"/>
      <c r="J121" s="25"/>
      <c r="K121" s="25"/>
    </row>
    <row r="122" spans="1:11" ht="27" customHeight="1">
      <c r="A122" s="26" t="s">
        <v>152</v>
      </c>
      <c r="B122" s="23" t="s">
        <v>21</v>
      </c>
      <c r="C122" s="27">
        <v>47</v>
      </c>
      <c r="D122" s="28">
        <v>0</v>
      </c>
      <c r="E122" s="29">
        <f t="shared" si="15"/>
        <v>0</v>
      </c>
      <c r="F122" s="25" t="s">
        <v>9</v>
      </c>
      <c r="G122" s="25" t="s">
        <v>9</v>
      </c>
      <c r="H122" s="25" t="s">
        <v>9</v>
      </c>
      <c r="I122" s="25" t="s">
        <v>9</v>
      </c>
      <c r="J122" s="25" t="s">
        <v>9</v>
      </c>
      <c r="K122" s="25" t="s">
        <v>9</v>
      </c>
    </row>
    <row r="123" spans="1:11" ht="50.1" customHeight="1">
      <c r="A123" s="16" t="s">
        <v>86</v>
      </c>
      <c r="B123" s="17" t="s">
        <v>22</v>
      </c>
      <c r="C123" s="49">
        <f>C134</f>
        <v>1066643</v>
      </c>
      <c r="D123" s="49">
        <f>D125</f>
        <v>258988</v>
      </c>
      <c r="E123" s="33">
        <f>D123/C123*100</f>
        <v>24.280663727226447</v>
      </c>
      <c r="F123" s="32">
        <v>163303800</v>
      </c>
      <c r="G123" s="33">
        <v>26503923.010000002</v>
      </c>
      <c r="H123" s="33">
        <f>G123/F123*100</f>
        <v>16.229826256339415</v>
      </c>
      <c r="I123" s="32"/>
      <c r="J123" s="32"/>
      <c r="K123" s="32"/>
    </row>
    <row r="124" spans="1:11" ht="27" customHeight="1">
      <c r="A124" s="22" t="s">
        <v>11</v>
      </c>
      <c r="B124" s="23" t="s">
        <v>9</v>
      </c>
      <c r="C124" s="25" t="s">
        <v>9</v>
      </c>
      <c r="D124" s="25" t="s">
        <v>9</v>
      </c>
      <c r="E124" s="25" t="s">
        <v>9</v>
      </c>
      <c r="F124" s="25" t="s">
        <v>9</v>
      </c>
      <c r="G124" s="25" t="s">
        <v>9</v>
      </c>
      <c r="H124" s="25" t="s">
        <v>9</v>
      </c>
      <c r="I124" s="25" t="s">
        <v>9</v>
      </c>
      <c r="J124" s="25" t="s">
        <v>9</v>
      </c>
      <c r="K124" s="25" t="s">
        <v>9</v>
      </c>
    </row>
    <row r="125" spans="1:11" ht="27" customHeight="1">
      <c r="A125" s="26" t="s">
        <v>132</v>
      </c>
      <c r="B125" s="23" t="s">
        <v>22</v>
      </c>
      <c r="C125" s="27">
        <v>1066643</v>
      </c>
      <c r="D125" s="28">
        <v>258988</v>
      </c>
      <c r="E125" s="29">
        <f>D125/C125*100</f>
        <v>24.280663727226447</v>
      </c>
      <c r="F125" s="25" t="s">
        <v>9</v>
      </c>
      <c r="G125" s="25" t="s">
        <v>9</v>
      </c>
      <c r="H125" s="25" t="s">
        <v>9</v>
      </c>
      <c r="I125" s="25" t="s">
        <v>9</v>
      </c>
      <c r="J125" s="25" t="s">
        <v>9</v>
      </c>
      <c r="K125" s="25" t="s">
        <v>9</v>
      </c>
    </row>
    <row r="126" spans="1:11" ht="27" customHeight="1">
      <c r="A126" s="71" t="s">
        <v>136</v>
      </c>
      <c r="B126" s="23"/>
      <c r="C126" s="27"/>
      <c r="D126" s="28"/>
      <c r="E126" s="29"/>
      <c r="F126" s="25"/>
      <c r="G126" s="25"/>
      <c r="H126" s="25"/>
      <c r="I126" s="25"/>
      <c r="J126" s="25"/>
      <c r="K126" s="25"/>
    </row>
    <row r="127" spans="1:11" ht="27" customHeight="1">
      <c r="A127" s="26" t="s">
        <v>137</v>
      </c>
      <c r="B127" s="23" t="s">
        <v>22</v>
      </c>
      <c r="C127" s="27">
        <v>1066643</v>
      </c>
      <c r="D127" s="28">
        <v>84505</v>
      </c>
      <c r="E127" s="29">
        <f>D127/C127*100</f>
        <v>7.9225195309020915</v>
      </c>
      <c r="F127" s="25"/>
      <c r="G127" s="25"/>
      <c r="H127" s="25"/>
      <c r="I127" s="25"/>
      <c r="J127" s="25"/>
      <c r="K127" s="25"/>
    </row>
    <row r="128" spans="1:11" ht="27" customHeight="1">
      <c r="A128" s="26" t="s">
        <v>138</v>
      </c>
      <c r="B128" s="23" t="s">
        <v>22</v>
      </c>
      <c r="C128" s="27">
        <v>1066643</v>
      </c>
      <c r="D128" s="28">
        <v>1379</v>
      </c>
      <c r="E128" s="29">
        <f>D128/C128*100</f>
        <v>0.12928411849137902</v>
      </c>
      <c r="F128" s="25"/>
      <c r="G128" s="25"/>
      <c r="H128" s="25"/>
      <c r="I128" s="25"/>
      <c r="J128" s="25"/>
      <c r="K128" s="25"/>
    </row>
    <row r="129" spans="1:11" ht="27" customHeight="1">
      <c r="A129" s="71" t="s">
        <v>135</v>
      </c>
      <c r="B129" s="23"/>
      <c r="C129" s="27"/>
      <c r="D129" s="28"/>
      <c r="E129" s="29"/>
      <c r="F129" s="25"/>
      <c r="G129" s="25"/>
      <c r="H129" s="25"/>
      <c r="I129" s="25"/>
      <c r="J129" s="25"/>
      <c r="K129" s="25"/>
    </row>
    <row r="130" spans="1:11" ht="27" customHeight="1">
      <c r="A130" s="26" t="s">
        <v>137</v>
      </c>
      <c r="B130" s="23" t="s">
        <v>22</v>
      </c>
      <c r="C130" s="27">
        <v>1066643</v>
      </c>
      <c r="D130" s="28">
        <v>34675</v>
      </c>
      <c r="E130" s="29">
        <f t="shared" ref="E130:E136" si="16">D130/C130*100</f>
        <v>3.2508533783093312</v>
      </c>
      <c r="F130" s="25"/>
      <c r="G130" s="25"/>
      <c r="H130" s="25"/>
      <c r="I130" s="25"/>
      <c r="J130" s="25"/>
      <c r="K130" s="25"/>
    </row>
    <row r="131" spans="1:11" ht="27" customHeight="1">
      <c r="A131" s="26" t="s">
        <v>138</v>
      </c>
      <c r="B131" s="23" t="s">
        <v>22</v>
      </c>
      <c r="C131" s="27">
        <v>1066643</v>
      </c>
      <c r="D131" s="28">
        <v>178</v>
      </c>
      <c r="E131" s="29">
        <f t="shared" si="16"/>
        <v>1.668787026212144E-2</v>
      </c>
      <c r="F131" s="25"/>
      <c r="G131" s="25"/>
      <c r="H131" s="25"/>
      <c r="I131" s="25"/>
      <c r="J131" s="25"/>
      <c r="K131" s="25"/>
    </row>
    <row r="132" spans="1:11" ht="27" customHeight="1">
      <c r="A132" s="26" t="s">
        <v>133</v>
      </c>
      <c r="B132" s="23" t="s">
        <v>22</v>
      </c>
      <c r="C132" s="27">
        <v>1066643</v>
      </c>
      <c r="D132" s="28">
        <v>3538</v>
      </c>
      <c r="E132" s="29">
        <f t="shared" si="16"/>
        <v>0.33169485947969468</v>
      </c>
      <c r="F132" s="25"/>
      <c r="G132" s="25"/>
      <c r="H132" s="25"/>
      <c r="I132" s="25"/>
      <c r="J132" s="25"/>
      <c r="K132" s="25"/>
    </row>
    <row r="133" spans="1:11" ht="27" customHeight="1">
      <c r="A133" s="26" t="s">
        <v>134</v>
      </c>
      <c r="B133" s="23" t="s">
        <v>14</v>
      </c>
      <c r="C133" s="27">
        <v>1066643</v>
      </c>
      <c r="D133" s="28">
        <v>10832</v>
      </c>
      <c r="E133" s="29">
        <f t="shared" si="16"/>
        <v>1.0155225319061767</v>
      </c>
      <c r="F133" s="25"/>
      <c r="G133" s="25"/>
      <c r="H133" s="25"/>
      <c r="I133" s="25"/>
      <c r="J133" s="25"/>
      <c r="K133" s="25"/>
    </row>
    <row r="134" spans="1:11" ht="27" customHeight="1">
      <c r="A134" s="26"/>
      <c r="B134" s="23" t="s">
        <v>22</v>
      </c>
      <c r="C134" s="27">
        <v>1066643</v>
      </c>
      <c r="D134" s="28">
        <v>14106</v>
      </c>
      <c r="E134" s="29">
        <f t="shared" si="16"/>
        <v>1.3224668422330621</v>
      </c>
      <c r="F134" s="25" t="s">
        <v>9</v>
      </c>
      <c r="G134" s="25" t="s">
        <v>9</v>
      </c>
      <c r="H134" s="25" t="s">
        <v>9</v>
      </c>
      <c r="I134" s="25" t="s">
        <v>9</v>
      </c>
      <c r="J134" s="25" t="s">
        <v>9</v>
      </c>
      <c r="K134" s="25" t="s">
        <v>9</v>
      </c>
    </row>
    <row r="135" spans="1:11" ht="27" customHeight="1">
      <c r="A135" s="26"/>
      <c r="B135" s="23" t="s">
        <v>19</v>
      </c>
      <c r="C135" s="27">
        <v>10593804</v>
      </c>
      <c r="D135" s="28">
        <v>153449.98000000001</v>
      </c>
      <c r="E135" s="29">
        <f t="shared" si="16"/>
        <v>1.4484880029874068</v>
      </c>
      <c r="F135" s="25" t="s">
        <v>9</v>
      </c>
      <c r="G135" s="25" t="s">
        <v>9</v>
      </c>
      <c r="H135" s="25" t="s">
        <v>9</v>
      </c>
      <c r="I135" s="25" t="s">
        <v>9</v>
      </c>
      <c r="J135" s="25" t="s">
        <v>9</v>
      </c>
      <c r="K135" s="25" t="s">
        <v>9</v>
      </c>
    </row>
    <row r="136" spans="1:11" ht="50.1" customHeight="1">
      <c r="A136" s="16" t="s">
        <v>87</v>
      </c>
      <c r="B136" s="17" t="s">
        <v>20</v>
      </c>
      <c r="C136" s="39">
        <f>C138</f>
        <v>15</v>
      </c>
      <c r="D136" s="39">
        <f>D138</f>
        <v>5</v>
      </c>
      <c r="E136" s="32">
        <f t="shared" si="16"/>
        <v>33.333333333333329</v>
      </c>
      <c r="F136" s="32">
        <v>126500</v>
      </c>
      <c r="G136" s="33">
        <v>27610</v>
      </c>
      <c r="H136" s="33">
        <f>G136/F136*100</f>
        <v>21.826086956521738</v>
      </c>
      <c r="I136" s="32">
        <v>184450</v>
      </c>
      <c r="J136" s="33">
        <v>0</v>
      </c>
      <c r="K136" s="33">
        <f>J136/I136*100</f>
        <v>0</v>
      </c>
    </row>
    <row r="137" spans="1:11" ht="27" customHeight="1">
      <c r="A137" s="22" t="s">
        <v>11</v>
      </c>
      <c r="B137" s="23" t="s">
        <v>9</v>
      </c>
      <c r="C137" s="25" t="s">
        <v>9</v>
      </c>
      <c r="D137" s="25" t="s">
        <v>9</v>
      </c>
      <c r="E137" s="25" t="s">
        <v>9</v>
      </c>
      <c r="F137" s="25" t="s">
        <v>9</v>
      </c>
      <c r="G137" s="25" t="s">
        <v>9</v>
      </c>
      <c r="H137" s="25" t="s">
        <v>9</v>
      </c>
      <c r="I137" s="25" t="s">
        <v>9</v>
      </c>
      <c r="J137" s="25" t="s">
        <v>9</v>
      </c>
      <c r="K137" s="25" t="s">
        <v>9</v>
      </c>
    </row>
    <row r="138" spans="1:11" ht="27" customHeight="1">
      <c r="A138" s="26" t="s">
        <v>23</v>
      </c>
      <c r="B138" s="23" t="s">
        <v>20</v>
      </c>
      <c r="C138" s="27">
        <v>15</v>
      </c>
      <c r="D138" s="28">
        <v>5</v>
      </c>
      <c r="E138" s="29">
        <f>D138/C138*100</f>
        <v>33.333333333333329</v>
      </c>
      <c r="F138" s="25" t="s">
        <v>9</v>
      </c>
      <c r="G138" s="25" t="s">
        <v>9</v>
      </c>
      <c r="H138" s="25" t="s">
        <v>9</v>
      </c>
      <c r="I138" s="25" t="s">
        <v>9</v>
      </c>
      <c r="J138" s="25" t="s">
        <v>9</v>
      </c>
      <c r="K138" s="25" t="s">
        <v>9</v>
      </c>
    </row>
    <row r="139" spans="1:11" ht="27" customHeight="1">
      <c r="A139" s="82" t="s">
        <v>27</v>
      </c>
      <c r="B139" s="83"/>
      <c r="C139" s="83"/>
      <c r="D139" s="83"/>
      <c r="E139" s="83"/>
      <c r="F139" s="83"/>
      <c r="G139" s="83"/>
      <c r="H139" s="83"/>
      <c r="I139" s="83"/>
      <c r="J139" s="83"/>
      <c r="K139" s="84"/>
    </row>
    <row r="140" spans="1:11" ht="50.1" customHeight="1">
      <c r="A140" s="16" t="s">
        <v>139</v>
      </c>
      <c r="B140" s="17" t="str">
        <f>B145</f>
        <v>ราย</v>
      </c>
      <c r="C140" s="50">
        <f t="shared" ref="C140" si="17">C145</f>
        <v>600</v>
      </c>
      <c r="D140" s="39">
        <f>D144</f>
        <v>140</v>
      </c>
      <c r="E140" s="66">
        <f>D140/C140*100</f>
        <v>23.333333333333332</v>
      </c>
      <c r="F140" s="32">
        <v>519100</v>
      </c>
      <c r="G140" s="33">
        <v>37086</v>
      </c>
      <c r="H140" s="33">
        <f>G140/F140*100</f>
        <v>7.1442881910999807</v>
      </c>
      <c r="I140" s="32">
        <v>7929700</v>
      </c>
      <c r="J140" s="33">
        <v>1408354.12</v>
      </c>
      <c r="K140" s="33">
        <f>J140/I140*100</f>
        <v>17.760496866211838</v>
      </c>
    </row>
    <row r="141" spans="1:11" ht="27" customHeight="1">
      <c r="A141" s="22" t="s">
        <v>11</v>
      </c>
      <c r="B141" s="23" t="s">
        <v>9</v>
      </c>
      <c r="C141" s="25" t="s">
        <v>9</v>
      </c>
      <c r="D141" s="25" t="s">
        <v>9</v>
      </c>
      <c r="E141" s="25" t="s">
        <v>9</v>
      </c>
      <c r="F141" s="25" t="s">
        <v>9</v>
      </c>
      <c r="G141" s="25" t="s">
        <v>9</v>
      </c>
      <c r="H141" s="25" t="s">
        <v>9</v>
      </c>
      <c r="I141" s="25" t="s">
        <v>9</v>
      </c>
      <c r="J141" s="25" t="s">
        <v>9</v>
      </c>
      <c r="K141" s="25" t="s">
        <v>9</v>
      </c>
    </row>
    <row r="142" spans="1:11" ht="27" customHeight="1">
      <c r="A142" s="26" t="s">
        <v>140</v>
      </c>
      <c r="B142" s="23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 ht="27" customHeight="1">
      <c r="A143" s="26" t="s">
        <v>142</v>
      </c>
      <c r="B143" s="23" t="s">
        <v>14</v>
      </c>
      <c r="C143" s="25">
        <v>600</v>
      </c>
      <c r="D143" s="28">
        <v>380</v>
      </c>
      <c r="E143" s="29">
        <f>D143/C143*100</f>
        <v>63.333333333333329</v>
      </c>
      <c r="F143" s="25" t="s">
        <v>9</v>
      </c>
      <c r="G143" s="25" t="s">
        <v>9</v>
      </c>
      <c r="H143" s="25" t="s">
        <v>9</v>
      </c>
      <c r="I143" s="25" t="s">
        <v>9</v>
      </c>
      <c r="J143" s="25" t="s">
        <v>9</v>
      </c>
      <c r="K143" s="25" t="s">
        <v>9</v>
      </c>
    </row>
    <row r="144" spans="1:11" ht="27" customHeight="1">
      <c r="A144" s="26" t="s">
        <v>141</v>
      </c>
      <c r="B144" s="23" t="s">
        <v>14</v>
      </c>
      <c r="C144" s="25">
        <v>600</v>
      </c>
      <c r="D144" s="28">
        <v>140</v>
      </c>
      <c r="E144" s="29">
        <f t="shared" ref="E144:E147" si="18">D144/C144*100</f>
        <v>23.333333333333332</v>
      </c>
      <c r="F144" s="25"/>
      <c r="G144" s="25"/>
      <c r="H144" s="25"/>
      <c r="I144" s="25"/>
      <c r="J144" s="25"/>
      <c r="K144" s="25"/>
    </row>
    <row r="145" spans="1:11" ht="27" customHeight="1">
      <c r="A145" s="26" t="s">
        <v>143</v>
      </c>
      <c r="B145" s="23" t="s">
        <v>14</v>
      </c>
      <c r="C145" s="25">
        <v>600</v>
      </c>
      <c r="D145" s="28">
        <v>50</v>
      </c>
      <c r="E145" s="29">
        <f t="shared" si="18"/>
        <v>8.3333333333333321</v>
      </c>
      <c r="F145" s="25"/>
      <c r="G145" s="25"/>
      <c r="H145" s="25"/>
      <c r="I145" s="25"/>
      <c r="J145" s="25"/>
      <c r="K145" s="25"/>
    </row>
    <row r="146" spans="1:11" ht="27" customHeight="1">
      <c r="A146" s="26" t="s">
        <v>144</v>
      </c>
      <c r="B146" s="23" t="s">
        <v>14</v>
      </c>
      <c r="C146" s="25">
        <v>160</v>
      </c>
      <c r="D146" s="28">
        <v>50</v>
      </c>
      <c r="E146" s="29">
        <f t="shared" si="18"/>
        <v>31.25</v>
      </c>
      <c r="F146" s="25"/>
      <c r="G146" s="25"/>
      <c r="H146" s="25"/>
      <c r="I146" s="25"/>
      <c r="J146" s="25"/>
      <c r="K146" s="25"/>
    </row>
    <row r="147" spans="1:11" ht="27" customHeight="1">
      <c r="A147" s="26" t="s">
        <v>30</v>
      </c>
      <c r="B147" s="23" t="s">
        <v>14</v>
      </c>
      <c r="C147" s="25">
        <v>600</v>
      </c>
      <c r="D147" s="28">
        <v>20</v>
      </c>
      <c r="E147" s="29">
        <f t="shared" si="18"/>
        <v>3.3333333333333335</v>
      </c>
      <c r="F147" s="25"/>
      <c r="G147" s="25"/>
      <c r="H147" s="25"/>
      <c r="I147" s="25"/>
      <c r="J147" s="25"/>
      <c r="K147" s="25"/>
    </row>
    <row r="148" spans="1:11" ht="27" customHeight="1">
      <c r="A148" s="16" t="s">
        <v>88</v>
      </c>
      <c r="B148" s="17" t="str">
        <f>B150</f>
        <v>พื้นที่</v>
      </c>
      <c r="C148" s="50">
        <f t="shared" ref="C148" si="19">C150</f>
        <v>19</v>
      </c>
      <c r="D148" s="39">
        <f>D150</f>
        <v>6</v>
      </c>
      <c r="E148" s="33">
        <f>D148/C148*100</f>
        <v>31.578947368421051</v>
      </c>
      <c r="F148" s="21">
        <v>7183000</v>
      </c>
      <c r="G148" s="20">
        <v>252406.93</v>
      </c>
      <c r="H148" s="20">
        <f>G148/F148*100</f>
        <v>3.5139486287066686</v>
      </c>
      <c r="I148" s="21">
        <v>13004200</v>
      </c>
      <c r="J148" s="20">
        <v>843469.93</v>
      </c>
      <c r="K148" s="20">
        <f>J148/I148*100</f>
        <v>6.4861347103243565</v>
      </c>
    </row>
    <row r="149" spans="1:11" ht="27" customHeight="1">
      <c r="A149" s="22" t="s">
        <v>11</v>
      </c>
      <c r="B149" s="23" t="s">
        <v>9</v>
      </c>
      <c r="C149" s="25" t="s">
        <v>9</v>
      </c>
      <c r="D149" s="25" t="s">
        <v>9</v>
      </c>
      <c r="E149" s="25" t="s">
        <v>9</v>
      </c>
      <c r="F149" s="25" t="s">
        <v>9</v>
      </c>
      <c r="G149" s="25" t="s">
        <v>9</v>
      </c>
      <c r="H149" s="25" t="s">
        <v>9</v>
      </c>
      <c r="I149" s="25" t="s">
        <v>9</v>
      </c>
      <c r="J149" s="25" t="s">
        <v>9</v>
      </c>
      <c r="K149" s="25" t="s">
        <v>9</v>
      </c>
    </row>
    <row r="150" spans="1:11" ht="27" customHeight="1">
      <c r="A150" s="26" t="s">
        <v>48</v>
      </c>
      <c r="B150" s="23" t="s">
        <v>44</v>
      </c>
      <c r="C150" s="25">
        <v>19</v>
      </c>
      <c r="D150" s="28">
        <v>6</v>
      </c>
      <c r="E150" s="29">
        <f>D150/C150*100</f>
        <v>31.578947368421051</v>
      </c>
      <c r="F150" s="28" t="s">
        <v>9</v>
      </c>
      <c r="G150" s="25" t="s">
        <v>9</v>
      </c>
      <c r="H150" s="25" t="s">
        <v>9</v>
      </c>
      <c r="I150" s="25" t="s">
        <v>9</v>
      </c>
      <c r="J150" s="25" t="s">
        <v>9</v>
      </c>
      <c r="K150" s="25" t="s">
        <v>9</v>
      </c>
    </row>
    <row r="151" spans="1:11" ht="27" customHeight="1">
      <c r="A151" s="82" t="s">
        <v>28</v>
      </c>
      <c r="B151" s="83"/>
      <c r="C151" s="83"/>
      <c r="D151" s="83"/>
      <c r="E151" s="83"/>
      <c r="F151" s="83"/>
      <c r="G151" s="83"/>
      <c r="H151" s="83"/>
      <c r="I151" s="83"/>
      <c r="J151" s="83"/>
      <c r="K151" s="84"/>
    </row>
    <row r="152" spans="1:11" ht="75" customHeight="1">
      <c r="A152" s="16" t="s">
        <v>89</v>
      </c>
      <c r="B152" s="17" t="str">
        <f>B154</f>
        <v>ฉบับ</v>
      </c>
      <c r="C152" s="50">
        <f t="shared" ref="C152:D152" si="20">C154</f>
        <v>48</v>
      </c>
      <c r="D152" s="50">
        <f t="shared" si="20"/>
        <v>39</v>
      </c>
      <c r="E152" s="33">
        <f>D152/C152*100</f>
        <v>81.25</v>
      </c>
      <c r="F152" s="32">
        <v>2532000</v>
      </c>
      <c r="G152" s="33">
        <v>122006.64</v>
      </c>
      <c r="H152" s="33">
        <f>G152/F152*100</f>
        <v>4.8185876777251186</v>
      </c>
      <c r="I152" s="32">
        <v>2263000</v>
      </c>
      <c r="J152" s="33">
        <v>352039.79</v>
      </c>
      <c r="K152" s="33">
        <f>J152/I152*100</f>
        <v>15.556331860362349</v>
      </c>
    </row>
    <row r="153" spans="1:11" ht="27" customHeight="1">
      <c r="A153" s="22" t="s">
        <v>11</v>
      </c>
      <c r="B153" s="23" t="s">
        <v>9</v>
      </c>
      <c r="C153" s="25" t="s">
        <v>9</v>
      </c>
      <c r="D153" s="25" t="s">
        <v>9</v>
      </c>
      <c r="E153" s="25" t="s">
        <v>9</v>
      </c>
      <c r="F153" s="25" t="s">
        <v>9</v>
      </c>
      <c r="G153" s="25" t="s">
        <v>9</v>
      </c>
      <c r="H153" s="25" t="s">
        <v>9</v>
      </c>
      <c r="I153" s="25" t="s">
        <v>9</v>
      </c>
      <c r="J153" s="25" t="s">
        <v>9</v>
      </c>
      <c r="K153" s="25" t="s">
        <v>9</v>
      </c>
    </row>
    <row r="154" spans="1:11" ht="27" customHeight="1">
      <c r="A154" s="26" t="s">
        <v>47</v>
      </c>
      <c r="B154" s="23" t="s">
        <v>45</v>
      </c>
      <c r="C154" s="25">
        <v>48</v>
      </c>
      <c r="D154" s="28">
        <v>39</v>
      </c>
      <c r="E154" s="29">
        <f>D154/C154*100</f>
        <v>81.25</v>
      </c>
      <c r="F154" s="25" t="s">
        <v>9</v>
      </c>
      <c r="G154" s="25" t="s">
        <v>9</v>
      </c>
      <c r="H154" s="25" t="s">
        <v>9</v>
      </c>
      <c r="I154" s="25" t="s">
        <v>9</v>
      </c>
      <c r="J154" s="25" t="s">
        <v>9</v>
      </c>
      <c r="K154" s="25" t="s">
        <v>9</v>
      </c>
    </row>
    <row r="155" spans="1:11" ht="27" customHeight="1">
      <c r="A155" s="16" t="s">
        <v>90</v>
      </c>
      <c r="B155" s="17" t="str">
        <f>B157</f>
        <v>ไร่</v>
      </c>
      <c r="C155" s="39">
        <f t="shared" ref="C155:D155" si="21">C157</f>
        <v>2000000</v>
      </c>
      <c r="D155" s="39">
        <f t="shared" si="21"/>
        <v>3702</v>
      </c>
      <c r="E155" s="33">
        <f>D155/C155*100</f>
        <v>0.18509999999999999</v>
      </c>
      <c r="F155" s="21">
        <v>6493900</v>
      </c>
      <c r="G155" s="20">
        <v>1754486.94</v>
      </c>
      <c r="H155" s="20">
        <f>G155/F155*100</f>
        <v>27.017461617825962</v>
      </c>
      <c r="I155" s="60">
        <v>6579994</v>
      </c>
      <c r="J155" s="33">
        <v>0</v>
      </c>
      <c r="K155" s="33">
        <f>J155/I155*100</f>
        <v>0</v>
      </c>
    </row>
    <row r="156" spans="1:11" ht="27" customHeight="1">
      <c r="A156" s="22" t="s">
        <v>11</v>
      </c>
      <c r="B156" s="23" t="s">
        <v>9</v>
      </c>
      <c r="C156" s="25" t="s">
        <v>9</v>
      </c>
      <c r="D156" s="25" t="s">
        <v>9</v>
      </c>
      <c r="E156" s="25" t="s">
        <v>9</v>
      </c>
      <c r="F156" s="25" t="s">
        <v>9</v>
      </c>
      <c r="G156" s="25" t="s">
        <v>9</v>
      </c>
      <c r="H156" s="25" t="s">
        <v>9</v>
      </c>
      <c r="I156" s="25" t="s">
        <v>9</v>
      </c>
      <c r="J156" s="25" t="s">
        <v>9</v>
      </c>
      <c r="K156" s="25" t="s">
        <v>9</v>
      </c>
    </row>
    <row r="157" spans="1:11" ht="27" customHeight="1">
      <c r="A157" s="26" t="s">
        <v>46</v>
      </c>
      <c r="B157" s="23" t="s">
        <v>19</v>
      </c>
      <c r="C157" s="27">
        <v>2000000</v>
      </c>
      <c r="D157" s="28">
        <v>3702</v>
      </c>
      <c r="E157" s="29">
        <f>D157/C157*100</f>
        <v>0.18509999999999999</v>
      </c>
      <c r="F157" s="25" t="s">
        <v>9</v>
      </c>
      <c r="G157" s="25" t="s">
        <v>9</v>
      </c>
      <c r="H157" s="25" t="s">
        <v>9</v>
      </c>
      <c r="I157" s="25" t="s">
        <v>9</v>
      </c>
      <c r="J157" s="25" t="s">
        <v>9</v>
      </c>
      <c r="K157" s="25" t="s">
        <v>9</v>
      </c>
    </row>
    <row r="158" spans="1:11" ht="27" customHeight="1">
      <c r="A158" s="11" t="s">
        <v>29</v>
      </c>
      <c r="B158" s="12" t="s">
        <v>9</v>
      </c>
      <c r="C158" s="13" t="s">
        <v>9</v>
      </c>
      <c r="D158" s="13" t="s">
        <v>9</v>
      </c>
      <c r="E158" s="13" t="s">
        <v>9</v>
      </c>
      <c r="F158" s="13" t="s">
        <v>9</v>
      </c>
      <c r="G158" s="13" t="s">
        <v>9</v>
      </c>
      <c r="H158" s="13" t="s">
        <v>9</v>
      </c>
      <c r="I158" s="13" t="s">
        <v>9</v>
      </c>
      <c r="J158" s="13" t="s">
        <v>9</v>
      </c>
      <c r="K158" s="30" t="s">
        <v>9</v>
      </c>
    </row>
    <row r="159" spans="1:11" ht="27" customHeight="1">
      <c r="A159" s="16" t="s">
        <v>91</v>
      </c>
      <c r="B159" s="17" t="s">
        <v>19</v>
      </c>
      <c r="C159" s="19">
        <v>12000</v>
      </c>
      <c r="D159" s="39">
        <f>D162</f>
        <v>3700</v>
      </c>
      <c r="E159" s="33">
        <f>D159/C159*100</f>
        <v>30.833333333333336</v>
      </c>
      <c r="F159" s="21">
        <v>7125000</v>
      </c>
      <c r="G159" s="20">
        <v>1709491.7</v>
      </c>
      <c r="H159" s="20">
        <f>G159/F159*100</f>
        <v>23.99286596491228</v>
      </c>
      <c r="I159" s="21">
        <v>1337000</v>
      </c>
      <c r="J159" s="20">
        <v>160050</v>
      </c>
      <c r="K159" s="20">
        <f>J159/I159*100</f>
        <v>11.970830216903515</v>
      </c>
    </row>
    <row r="160" spans="1:11" ht="27" customHeight="1">
      <c r="A160" s="16"/>
      <c r="B160" s="17" t="s">
        <v>14</v>
      </c>
      <c r="C160" s="19">
        <v>1200</v>
      </c>
      <c r="D160" s="39">
        <f>D163</f>
        <v>380</v>
      </c>
      <c r="E160" s="33">
        <f>D160/C160*100</f>
        <v>31.666666666666664</v>
      </c>
      <c r="F160" s="21"/>
      <c r="G160" s="20"/>
      <c r="H160" s="20"/>
      <c r="I160" s="35"/>
      <c r="J160" s="35"/>
      <c r="K160" s="35"/>
    </row>
    <row r="161" spans="1:11" ht="27" customHeight="1">
      <c r="A161" s="22" t="s">
        <v>11</v>
      </c>
      <c r="B161" s="23" t="s">
        <v>9</v>
      </c>
      <c r="C161" s="25" t="s">
        <v>9</v>
      </c>
      <c r="D161" s="25" t="s">
        <v>9</v>
      </c>
      <c r="E161" s="25" t="s">
        <v>9</v>
      </c>
      <c r="F161" s="25" t="s">
        <v>9</v>
      </c>
      <c r="G161" s="25" t="s">
        <v>9</v>
      </c>
      <c r="H161" s="25" t="s">
        <v>9</v>
      </c>
      <c r="I161" s="25" t="s">
        <v>9</v>
      </c>
      <c r="J161" s="25" t="s">
        <v>9</v>
      </c>
      <c r="K161" s="25" t="s">
        <v>9</v>
      </c>
    </row>
    <row r="162" spans="1:11" ht="27" customHeight="1">
      <c r="A162" s="26" t="s">
        <v>31</v>
      </c>
      <c r="B162" s="23" t="s">
        <v>19</v>
      </c>
      <c r="C162" s="27">
        <v>12000</v>
      </c>
      <c r="D162" s="28">
        <v>3700</v>
      </c>
      <c r="E162" s="29">
        <f t="shared" ref="E162:E167" si="22">D162/C162*100</f>
        <v>30.833333333333336</v>
      </c>
      <c r="F162" s="25" t="s">
        <v>9</v>
      </c>
      <c r="G162" s="25" t="s">
        <v>9</v>
      </c>
      <c r="H162" s="25" t="s">
        <v>9</v>
      </c>
      <c r="I162" s="25" t="s">
        <v>9</v>
      </c>
      <c r="J162" s="25" t="s">
        <v>9</v>
      </c>
      <c r="K162" s="25" t="s">
        <v>9</v>
      </c>
    </row>
    <row r="163" spans="1:11" ht="27" customHeight="1">
      <c r="A163" s="26" t="s">
        <v>32</v>
      </c>
      <c r="B163" s="23" t="s">
        <v>14</v>
      </c>
      <c r="C163" s="27">
        <v>1200</v>
      </c>
      <c r="D163" s="28">
        <v>380</v>
      </c>
      <c r="E163" s="29">
        <f t="shared" si="22"/>
        <v>31.666666666666664</v>
      </c>
      <c r="F163" s="25" t="s">
        <v>9</v>
      </c>
      <c r="G163" s="25" t="s">
        <v>9</v>
      </c>
      <c r="H163" s="25" t="s">
        <v>9</v>
      </c>
      <c r="I163" s="25" t="s">
        <v>9</v>
      </c>
      <c r="J163" s="25" t="s">
        <v>9</v>
      </c>
      <c r="K163" s="25" t="s">
        <v>9</v>
      </c>
    </row>
    <row r="164" spans="1:11" ht="27" customHeight="1">
      <c r="A164" s="26" t="s">
        <v>146</v>
      </c>
      <c r="B164" s="23" t="s">
        <v>14</v>
      </c>
      <c r="C164" s="27">
        <v>1200</v>
      </c>
      <c r="D164" s="28">
        <v>420</v>
      </c>
      <c r="E164" s="29">
        <f t="shared" si="22"/>
        <v>35</v>
      </c>
      <c r="F164" s="25" t="s">
        <v>9</v>
      </c>
      <c r="G164" s="25" t="s">
        <v>9</v>
      </c>
      <c r="H164" s="25" t="s">
        <v>9</v>
      </c>
      <c r="I164" s="25" t="s">
        <v>9</v>
      </c>
      <c r="J164" s="25" t="s">
        <v>9</v>
      </c>
      <c r="K164" s="25" t="s">
        <v>9</v>
      </c>
    </row>
    <row r="165" spans="1:11" ht="27" customHeight="1">
      <c r="A165" s="26" t="s">
        <v>147</v>
      </c>
      <c r="B165" s="23" t="s">
        <v>14</v>
      </c>
      <c r="C165" s="27">
        <v>1200</v>
      </c>
      <c r="D165" s="28">
        <v>345</v>
      </c>
      <c r="E165" s="29">
        <f t="shared" si="22"/>
        <v>28.749999999999996</v>
      </c>
      <c r="F165" s="25" t="s">
        <v>9</v>
      </c>
      <c r="G165" s="25" t="s">
        <v>9</v>
      </c>
      <c r="H165" s="25" t="s">
        <v>9</v>
      </c>
      <c r="I165" s="25" t="s">
        <v>9</v>
      </c>
      <c r="J165" s="25" t="s">
        <v>9</v>
      </c>
      <c r="K165" s="25" t="s">
        <v>9</v>
      </c>
    </row>
    <row r="166" spans="1:11" ht="27" customHeight="1">
      <c r="A166" s="26" t="s">
        <v>30</v>
      </c>
      <c r="B166" s="23" t="s">
        <v>14</v>
      </c>
      <c r="C166" s="27">
        <v>300</v>
      </c>
      <c r="D166" s="28">
        <v>10</v>
      </c>
      <c r="E166" s="29">
        <f t="shared" si="22"/>
        <v>3.3333333333333335</v>
      </c>
      <c r="F166" s="25" t="s">
        <v>9</v>
      </c>
      <c r="G166" s="25" t="s">
        <v>9</v>
      </c>
      <c r="H166" s="25" t="s">
        <v>9</v>
      </c>
      <c r="I166" s="25" t="s">
        <v>9</v>
      </c>
      <c r="J166" s="25" t="s">
        <v>9</v>
      </c>
      <c r="K166" s="25" t="s">
        <v>9</v>
      </c>
    </row>
    <row r="167" spans="1:11" ht="27" customHeight="1">
      <c r="A167" s="26" t="s">
        <v>145</v>
      </c>
      <c r="B167" s="23" t="s">
        <v>14</v>
      </c>
      <c r="C167" s="27">
        <v>1200</v>
      </c>
      <c r="D167" s="28">
        <v>300</v>
      </c>
      <c r="E167" s="29">
        <f t="shared" si="22"/>
        <v>25</v>
      </c>
      <c r="F167" s="25" t="s">
        <v>9</v>
      </c>
      <c r="G167" s="25" t="s">
        <v>9</v>
      </c>
      <c r="H167" s="25" t="s">
        <v>9</v>
      </c>
      <c r="I167" s="25" t="s">
        <v>9</v>
      </c>
      <c r="J167" s="25" t="s">
        <v>9</v>
      </c>
      <c r="K167" s="25" t="s">
        <v>9</v>
      </c>
    </row>
    <row r="168" spans="1:11" ht="27" customHeight="1">
      <c r="A168" s="11" t="s">
        <v>33</v>
      </c>
      <c r="B168" s="12" t="s">
        <v>9</v>
      </c>
      <c r="C168" s="13" t="s">
        <v>9</v>
      </c>
      <c r="D168" s="13" t="s">
        <v>9</v>
      </c>
      <c r="E168" s="13" t="s">
        <v>9</v>
      </c>
      <c r="F168" s="13" t="s">
        <v>9</v>
      </c>
      <c r="G168" s="13" t="s">
        <v>9</v>
      </c>
      <c r="H168" s="13" t="s">
        <v>9</v>
      </c>
      <c r="I168" s="13" t="s">
        <v>9</v>
      </c>
      <c r="J168" s="13" t="s">
        <v>9</v>
      </c>
      <c r="K168" s="30" t="s">
        <v>9</v>
      </c>
    </row>
    <row r="169" spans="1:11" ht="27" customHeight="1">
      <c r="A169" s="16" t="s">
        <v>92</v>
      </c>
      <c r="B169" s="17" t="str">
        <f>B171</f>
        <v>แห่ง</v>
      </c>
      <c r="C169" s="19">
        <f t="shared" ref="C169:D169" si="23">C171</f>
        <v>10</v>
      </c>
      <c r="D169" s="39">
        <f t="shared" si="23"/>
        <v>0</v>
      </c>
      <c r="E169" s="33">
        <f>D169/C169*100</f>
        <v>0</v>
      </c>
      <c r="F169" s="21">
        <v>15136000</v>
      </c>
      <c r="G169" s="20">
        <v>1399985.07</v>
      </c>
      <c r="H169" s="20">
        <f>G169/F169*100</f>
        <v>9.2493728197674425</v>
      </c>
      <c r="I169" s="35"/>
      <c r="J169" s="35" t="s">
        <v>9</v>
      </c>
      <c r="K169" s="35" t="s">
        <v>9</v>
      </c>
    </row>
    <row r="170" spans="1:11" ht="27" customHeight="1">
      <c r="A170" s="22" t="s">
        <v>11</v>
      </c>
      <c r="B170" s="23" t="s">
        <v>9</v>
      </c>
      <c r="C170" s="25" t="s">
        <v>9</v>
      </c>
      <c r="D170" s="25" t="s">
        <v>9</v>
      </c>
      <c r="E170" s="25" t="s">
        <v>9</v>
      </c>
      <c r="F170" s="25" t="s">
        <v>9</v>
      </c>
      <c r="G170" s="25" t="s">
        <v>9</v>
      </c>
      <c r="H170" s="25" t="s">
        <v>9</v>
      </c>
      <c r="I170" s="25" t="s">
        <v>9</v>
      </c>
      <c r="J170" s="25" t="s">
        <v>9</v>
      </c>
      <c r="K170" s="25" t="s">
        <v>9</v>
      </c>
    </row>
    <row r="171" spans="1:11" ht="27" customHeight="1">
      <c r="A171" s="26" t="s">
        <v>34</v>
      </c>
      <c r="B171" s="23" t="s">
        <v>21</v>
      </c>
      <c r="C171" s="27">
        <v>10</v>
      </c>
      <c r="D171" s="28">
        <v>0</v>
      </c>
      <c r="E171" s="29">
        <v>0</v>
      </c>
      <c r="F171" s="25" t="s">
        <v>9</v>
      </c>
      <c r="G171" s="25" t="s">
        <v>9</v>
      </c>
      <c r="H171" s="25" t="s">
        <v>9</v>
      </c>
      <c r="I171" s="25" t="s">
        <v>9</v>
      </c>
      <c r="J171" s="25" t="s">
        <v>9</v>
      </c>
      <c r="K171" s="25" t="s">
        <v>9</v>
      </c>
    </row>
    <row r="172" spans="1:11" ht="27" customHeight="1">
      <c r="A172" s="82" t="s">
        <v>35</v>
      </c>
      <c r="B172" s="83"/>
      <c r="C172" s="83"/>
      <c r="D172" s="83"/>
      <c r="E172" s="83"/>
      <c r="F172" s="83"/>
      <c r="G172" s="83"/>
      <c r="H172" s="83"/>
      <c r="I172" s="83"/>
      <c r="J172" s="83"/>
      <c r="K172" s="84"/>
    </row>
    <row r="173" spans="1:11" ht="50.1" customHeight="1">
      <c r="A173" s="16" t="s">
        <v>93</v>
      </c>
      <c r="B173" s="17" t="str">
        <f>B175</f>
        <v>แห่ง</v>
      </c>
      <c r="C173" s="39">
        <f t="shared" ref="C173:D173" si="24">C175</f>
        <v>135</v>
      </c>
      <c r="D173" s="39">
        <f t="shared" si="24"/>
        <v>76</v>
      </c>
      <c r="E173" s="33">
        <f>D173/C173*100</f>
        <v>56.296296296296298</v>
      </c>
      <c r="F173" s="32">
        <v>9136300</v>
      </c>
      <c r="G173" s="33">
        <v>1057500.43</v>
      </c>
      <c r="H173" s="33">
        <f>G173/F173*100</f>
        <v>11.574712192025217</v>
      </c>
      <c r="I173" s="50" t="s">
        <v>9</v>
      </c>
      <c r="J173" s="50" t="s">
        <v>9</v>
      </c>
      <c r="K173" s="50" t="s">
        <v>9</v>
      </c>
    </row>
    <row r="174" spans="1:11" ht="27" customHeight="1">
      <c r="A174" s="22" t="s">
        <v>11</v>
      </c>
      <c r="B174" s="23" t="s">
        <v>9</v>
      </c>
      <c r="C174" s="25" t="s">
        <v>9</v>
      </c>
      <c r="D174" s="25" t="s">
        <v>9</v>
      </c>
      <c r="E174" s="25" t="s">
        <v>9</v>
      </c>
      <c r="F174" s="25" t="s">
        <v>9</v>
      </c>
      <c r="G174" s="25" t="s">
        <v>9</v>
      </c>
      <c r="H174" s="25" t="s">
        <v>9</v>
      </c>
      <c r="I174" s="25" t="s">
        <v>9</v>
      </c>
      <c r="J174" s="25" t="s">
        <v>9</v>
      </c>
      <c r="K174" s="25" t="s">
        <v>9</v>
      </c>
    </row>
    <row r="175" spans="1:11" ht="27" customHeight="1">
      <c r="A175" s="26" t="s">
        <v>36</v>
      </c>
      <c r="B175" s="23" t="s">
        <v>21</v>
      </c>
      <c r="C175" s="27">
        <v>135</v>
      </c>
      <c r="D175" s="28">
        <v>76</v>
      </c>
      <c r="E175" s="29">
        <f>D175/C175*100</f>
        <v>56.296296296296298</v>
      </c>
      <c r="F175" s="25" t="s">
        <v>9</v>
      </c>
      <c r="G175" s="25" t="s">
        <v>9</v>
      </c>
      <c r="H175" s="25" t="s">
        <v>9</v>
      </c>
      <c r="I175" s="25" t="s">
        <v>9</v>
      </c>
      <c r="J175" s="25" t="s">
        <v>9</v>
      </c>
      <c r="K175" s="25" t="s">
        <v>9</v>
      </c>
    </row>
    <row r="176" spans="1:11" ht="27" customHeight="1">
      <c r="A176" s="11" t="s">
        <v>37</v>
      </c>
      <c r="B176" s="12" t="s">
        <v>9</v>
      </c>
      <c r="C176" s="13" t="s">
        <v>9</v>
      </c>
      <c r="D176" s="13" t="s">
        <v>9</v>
      </c>
      <c r="E176" s="13" t="s">
        <v>9</v>
      </c>
      <c r="F176" s="13" t="s">
        <v>9</v>
      </c>
      <c r="G176" s="13" t="s">
        <v>9</v>
      </c>
      <c r="H176" s="13" t="s">
        <v>9</v>
      </c>
      <c r="I176" s="13" t="s">
        <v>9</v>
      </c>
      <c r="J176" s="13" t="s">
        <v>9</v>
      </c>
      <c r="K176" s="30" t="s">
        <v>9</v>
      </c>
    </row>
    <row r="177" spans="1:11" ht="27" customHeight="1">
      <c r="A177" s="16" t="s">
        <v>94</v>
      </c>
      <c r="B177" s="17" t="str">
        <f>B179</f>
        <v>แห่ง</v>
      </c>
      <c r="C177" s="39">
        <f t="shared" ref="C177:D177" si="25">C179</f>
        <v>2</v>
      </c>
      <c r="D177" s="39">
        <f t="shared" si="25"/>
        <v>0</v>
      </c>
      <c r="E177" s="33">
        <f>D177/C177*100</f>
        <v>0</v>
      </c>
      <c r="F177" s="21">
        <v>32771500</v>
      </c>
      <c r="G177" s="20">
        <v>25461000</v>
      </c>
      <c r="H177" s="20">
        <f>G177/F177*100</f>
        <v>77.692507209007829</v>
      </c>
      <c r="I177" s="35" t="s">
        <v>9</v>
      </c>
      <c r="J177" s="35" t="s">
        <v>9</v>
      </c>
      <c r="K177" s="35" t="s">
        <v>9</v>
      </c>
    </row>
    <row r="178" spans="1:11" ht="27" customHeight="1">
      <c r="A178" s="22" t="s">
        <v>11</v>
      </c>
      <c r="B178" s="23" t="s">
        <v>9</v>
      </c>
      <c r="C178" s="25" t="s">
        <v>9</v>
      </c>
      <c r="D178" s="25" t="s">
        <v>9</v>
      </c>
      <c r="E178" s="25" t="s">
        <v>9</v>
      </c>
      <c r="F178" s="25" t="s">
        <v>9</v>
      </c>
      <c r="G178" s="25" t="s">
        <v>9</v>
      </c>
      <c r="H178" s="25" t="s">
        <v>9</v>
      </c>
      <c r="I178" s="25" t="s">
        <v>9</v>
      </c>
      <c r="J178" s="25" t="s">
        <v>9</v>
      </c>
      <c r="K178" s="25" t="s">
        <v>9</v>
      </c>
    </row>
    <row r="179" spans="1:11" ht="27" customHeight="1">
      <c r="A179" s="26" t="s">
        <v>38</v>
      </c>
      <c r="B179" s="23" t="s">
        <v>21</v>
      </c>
      <c r="C179" s="27">
        <v>2</v>
      </c>
      <c r="D179" s="28">
        <v>0</v>
      </c>
      <c r="E179" s="29">
        <v>0</v>
      </c>
      <c r="F179" s="25" t="s">
        <v>9</v>
      </c>
      <c r="G179" s="25" t="s">
        <v>9</v>
      </c>
      <c r="H179" s="25" t="s">
        <v>9</v>
      </c>
      <c r="I179" s="25" t="s">
        <v>9</v>
      </c>
      <c r="J179" s="25" t="s">
        <v>9</v>
      </c>
      <c r="K179" s="25" t="s">
        <v>9</v>
      </c>
    </row>
    <row r="180" spans="1:11" ht="27" customHeight="1">
      <c r="A180" s="11" t="s">
        <v>95</v>
      </c>
      <c r="B180" s="12" t="s">
        <v>9</v>
      </c>
      <c r="C180" s="13" t="s">
        <v>9</v>
      </c>
      <c r="D180" s="13" t="s">
        <v>9</v>
      </c>
      <c r="E180" s="13" t="s">
        <v>9</v>
      </c>
      <c r="F180" s="13" t="s">
        <v>9</v>
      </c>
      <c r="G180" s="13" t="s">
        <v>9</v>
      </c>
      <c r="H180" s="13" t="s">
        <v>9</v>
      </c>
      <c r="I180" s="13" t="s">
        <v>9</v>
      </c>
      <c r="J180" s="13" t="s">
        <v>9</v>
      </c>
      <c r="K180" s="30" t="s">
        <v>9</v>
      </c>
    </row>
    <row r="181" spans="1:11" ht="27" customHeight="1">
      <c r="A181" s="16" t="s">
        <v>39</v>
      </c>
      <c r="B181" s="17" t="s">
        <v>9</v>
      </c>
      <c r="C181" s="35"/>
      <c r="D181" s="35"/>
      <c r="E181" s="35"/>
      <c r="F181" s="21">
        <v>784495100</v>
      </c>
      <c r="G181" s="51">
        <v>335546606.73000002</v>
      </c>
      <c r="H181" s="20">
        <f>G181/F181*100</f>
        <v>42.772301156501804</v>
      </c>
      <c r="I181" s="35" t="s">
        <v>9</v>
      </c>
      <c r="J181" s="35" t="s">
        <v>9</v>
      </c>
      <c r="K181" s="35" t="s">
        <v>9</v>
      </c>
    </row>
    <row r="182" spans="1:11" ht="27" customHeight="1">
      <c r="A182" s="16" t="s">
        <v>40</v>
      </c>
      <c r="B182" s="17" t="s">
        <v>9</v>
      </c>
      <c r="C182" s="35"/>
      <c r="D182" s="35"/>
      <c r="E182" s="35"/>
      <c r="F182" s="21">
        <v>55813900</v>
      </c>
      <c r="G182" s="51">
        <v>19432832.149999999</v>
      </c>
      <c r="H182" s="20">
        <f>G182/F182*100</f>
        <v>34.817190968558009</v>
      </c>
      <c r="I182" s="35" t="s">
        <v>9</v>
      </c>
      <c r="J182" s="35" t="s">
        <v>9</v>
      </c>
      <c r="K182" s="35" t="s">
        <v>9</v>
      </c>
    </row>
    <row r="183" spans="1:11" ht="27" customHeight="1">
      <c r="A183" s="11" t="s">
        <v>97</v>
      </c>
      <c r="B183" s="12" t="s">
        <v>9</v>
      </c>
      <c r="C183" s="13" t="s">
        <v>9</v>
      </c>
      <c r="D183" s="13" t="s">
        <v>9</v>
      </c>
      <c r="E183" s="13" t="s">
        <v>9</v>
      </c>
      <c r="F183" s="13" t="s">
        <v>9</v>
      </c>
      <c r="G183" s="13" t="s">
        <v>9</v>
      </c>
      <c r="H183" s="13" t="s">
        <v>9</v>
      </c>
      <c r="I183" s="13" t="s">
        <v>9</v>
      </c>
      <c r="J183" s="13" t="s">
        <v>9</v>
      </c>
      <c r="K183" s="30" t="s">
        <v>9</v>
      </c>
    </row>
    <row r="184" spans="1:11" ht="27" customHeight="1">
      <c r="A184" s="16" t="s">
        <v>96</v>
      </c>
      <c r="B184" s="17" t="s">
        <v>9</v>
      </c>
      <c r="C184" s="35"/>
      <c r="D184" s="35"/>
      <c r="E184" s="35"/>
      <c r="F184" s="21">
        <v>252402400</v>
      </c>
      <c r="G184" s="20">
        <v>128905834.77</v>
      </c>
      <c r="H184" s="20">
        <f>G184/F184*100</f>
        <v>51.071556676957108</v>
      </c>
      <c r="I184" s="35" t="s">
        <v>9</v>
      </c>
      <c r="J184" s="35" t="s">
        <v>9</v>
      </c>
      <c r="K184" s="35" t="s">
        <v>9</v>
      </c>
    </row>
  </sheetData>
  <mergeCells count="15">
    <mergeCell ref="A139:K139"/>
    <mergeCell ref="A151:K151"/>
    <mergeCell ref="A172:K172"/>
    <mergeCell ref="A2:K2"/>
    <mergeCell ref="G4:H4"/>
    <mergeCell ref="J4:K4"/>
    <mergeCell ref="A1:K1"/>
    <mergeCell ref="A3:A5"/>
    <mergeCell ref="B3:B5"/>
    <mergeCell ref="C3:E3"/>
    <mergeCell ref="F3:H3"/>
    <mergeCell ref="I3:K3"/>
    <mergeCell ref="C4:C5"/>
    <mergeCell ref="D4:D5"/>
    <mergeCell ref="E4:E5"/>
  </mergeCells>
  <printOptions horizontalCentered="1"/>
  <pageMargins left="0.23622047244094499" right="0.23622047244094499" top="0.49803149600000002" bottom="0.3" header="0" footer="0.1"/>
  <pageSetup paperSize="9" scale="57" fitToHeight="0" orientation="landscape" r:id="rId1"/>
  <headerFooter>
    <oddFooter>&amp;L&amp;"TH Sarabun New,Regular"&amp;12กลุ่มติดตามและประเมินผล สำนักวิชาการและแผนงาน&amp;R&amp;"TH Sarabun New,Regular"&amp;12หน้า &amp;P จาก &amp;N</oddFooter>
  </headerFooter>
  <rowBreaks count="5" manualBreakCount="5">
    <brk id="28" max="16383" man="1"/>
    <brk id="83" max="16383" man="1"/>
    <brk id="113" max="16383" man="1"/>
    <brk id="138" max="16383" man="1"/>
    <brk id="16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สรุปผลงานผลเบิกจ่าย</vt:lpstr>
      <vt:lpstr>สรุปผลงานผลเบิกจ่าย!Print_Titles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Itsariyabhorn Boonphokha</cp:lastModifiedBy>
  <cp:lastPrinted>2025-02-20T08:09:49Z</cp:lastPrinted>
  <dcterms:created xsi:type="dcterms:W3CDTF">2024-11-25T06:25:32Z</dcterms:created>
  <dcterms:modified xsi:type="dcterms:W3CDTF">2025-02-20T08:10:45Z</dcterms:modified>
  <cp:category/>
  <cp:contentStatus/>
  <cp:version/>
</cp:coreProperties>
</file>